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ast\Documents\IFMT\"/>
    </mc:Choice>
  </mc:AlternateContent>
  <bookViews>
    <workbookView xWindow="0" yWindow="0" windowWidth="21600" windowHeight="9735" tabRatio="694"/>
  </bookViews>
  <sheets>
    <sheet name="IFMT Application" sheetId="1" r:id="rId1"/>
    <sheet name="Ranks" sheetId="11" state="hidden" r:id="rId2"/>
    <sheet name="PERSONAL DATA" sheetId="2" state="hidden" r:id="rId3"/>
    <sheet name="EDUCATION" sheetId="3" state="hidden" r:id="rId4"/>
    <sheet name="SEA SERVICE EXPERIENCE " sheetId="4" state="hidden" r:id="rId5"/>
    <sheet name="MEDICAL HISTORY" sheetId="8" state="hidden" r:id="rId6"/>
    <sheet name="LANGUAGE" sheetId="9" state="hidden" r:id="rId7"/>
    <sheet name="COURSES &amp; HOBBIES  " sheetId="10" state="hidden" r:id="rId8"/>
    <sheet name="SHORT COURSES" sheetId="7" state="hidden" r:id="rId9"/>
    <sheet name="Photo" sheetId="12" r:id="rId10"/>
  </sheets>
  <definedNames>
    <definedName name="_xlnm.Print_Area" localSheetId="0">'IFMT Application'!$A$1:$AA$196</definedName>
  </definedNames>
  <calcPr calcId="152511"/>
  <customWorkbookViews>
    <customWorkbookView name="ozgyil - Personal View" guid="{BC9BD29A-0F5C-438F-81D0-0B08C8E24279}" mergeInterval="0" personalView="1" maximized="1" xWindow="1" yWindow="1" windowWidth="1280" windowHeight="580" activeSheetId="1"/>
  </customWorkbookViews>
</workbook>
</file>

<file path=xl/calcChain.xml><?xml version="1.0" encoding="utf-8"?>
<calcChain xmlns="http://schemas.openxmlformats.org/spreadsheetml/2006/main">
  <c r="A2" i="7" l="1"/>
  <c r="A2" i="10"/>
  <c r="A2" i="9"/>
  <c r="A2" i="8"/>
  <c r="H2" i="10"/>
  <c r="K2" i="8" l="1"/>
  <c r="I2" i="8"/>
  <c r="E2" i="8"/>
  <c r="C2" i="4"/>
  <c r="B2" i="4"/>
  <c r="H2" i="3"/>
  <c r="F2" i="3"/>
  <c r="D2" i="3"/>
  <c r="C2" i="3"/>
  <c r="B2" i="3"/>
  <c r="M2" i="2"/>
  <c r="N2" i="2"/>
  <c r="V33" i="1" l="1"/>
  <c r="K42" i="1" s="1"/>
  <c r="K43" i="1" l="1"/>
  <c r="K44" i="1"/>
  <c r="A34" i="1" l="1"/>
  <c r="K47" i="1"/>
  <c r="A36" i="1"/>
  <c r="K46" i="1"/>
  <c r="K45" i="1"/>
  <c r="K48" i="1"/>
  <c r="W2" i="10"/>
  <c r="G2" i="10"/>
  <c r="F2" i="10"/>
  <c r="E2" i="10"/>
  <c r="D2" i="10"/>
  <c r="C2" i="10"/>
  <c r="B2" i="10"/>
  <c r="Y2" i="9"/>
  <c r="X2" i="9"/>
  <c r="W2" i="9"/>
  <c r="U2" i="9"/>
  <c r="T2" i="9"/>
  <c r="S2" i="9"/>
  <c r="Q2" i="9"/>
  <c r="P2" i="9"/>
  <c r="O2" i="9"/>
  <c r="V2" i="9"/>
  <c r="R2" i="9"/>
  <c r="N2" i="9"/>
  <c r="M2" i="9"/>
  <c r="L2" i="9"/>
  <c r="K2" i="9"/>
  <c r="J2" i="9"/>
  <c r="I2" i="9"/>
  <c r="H2" i="9"/>
  <c r="G2" i="9"/>
  <c r="F2" i="9"/>
  <c r="E2" i="9"/>
  <c r="D2" i="9"/>
  <c r="C2" i="9"/>
  <c r="B2" i="9"/>
  <c r="M2" i="8"/>
  <c r="L2" i="8"/>
  <c r="J2" i="8"/>
  <c r="H2" i="8"/>
  <c r="G2" i="8"/>
  <c r="F2" i="8"/>
  <c r="D2" i="8"/>
  <c r="C2" i="8"/>
  <c r="B2" i="8"/>
  <c r="K2" i="10" l="1"/>
  <c r="I1" i="10"/>
  <c r="M1" i="10"/>
  <c r="Q1" i="10"/>
  <c r="U1" i="10"/>
  <c r="L2" i="10"/>
  <c r="P2" i="10"/>
  <c r="T2" i="10"/>
  <c r="X2" i="10"/>
  <c r="J1" i="10"/>
  <c r="N1" i="10"/>
  <c r="R1" i="10"/>
  <c r="V1" i="10"/>
  <c r="I2" i="10"/>
  <c r="M2" i="10"/>
  <c r="Q2" i="10"/>
  <c r="U2" i="10"/>
  <c r="K1" i="10"/>
  <c r="O1" i="10"/>
  <c r="S1" i="10"/>
  <c r="W1" i="10"/>
  <c r="J2" i="10"/>
  <c r="N2" i="10"/>
  <c r="R2" i="10"/>
  <c r="V2" i="10"/>
  <c r="L1" i="10"/>
  <c r="P1" i="10"/>
  <c r="T1" i="10"/>
  <c r="X1" i="10"/>
  <c r="O2" i="10"/>
  <c r="S2" i="10"/>
  <c r="AY2" i="4"/>
  <c r="AR2" i="4"/>
  <c r="AK2" i="4"/>
  <c r="AD2" i="4"/>
  <c r="W2" i="4"/>
  <c r="P2" i="4"/>
  <c r="I2" i="4"/>
  <c r="O2" i="4"/>
  <c r="V2" i="4"/>
  <c r="AC2" i="4"/>
  <c r="AJ2" i="4"/>
  <c r="AQ2" i="4"/>
  <c r="AX2" i="4"/>
  <c r="H2" i="4"/>
  <c r="D3" i="7" l="1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2" i="7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B31" i="7" l="1"/>
  <c r="B30" i="7"/>
  <c r="B29" i="7"/>
  <c r="B28" i="7"/>
  <c r="B27" i="7"/>
  <c r="B26" i="7"/>
  <c r="B25" i="7"/>
  <c r="B24" i="7"/>
  <c r="B23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B22" i="7"/>
  <c r="D2" i="4" l="1"/>
  <c r="AB2" i="4"/>
  <c r="AE2" i="4"/>
  <c r="AI2" i="4"/>
  <c r="AL2" i="4"/>
  <c r="AP2" i="4"/>
  <c r="AS2" i="4"/>
  <c r="AW2" i="4"/>
  <c r="AZ2" i="4"/>
  <c r="X2" i="4"/>
  <c r="U2" i="4"/>
  <c r="Q2" i="4"/>
  <c r="N2" i="4"/>
  <c r="J2" i="4"/>
  <c r="G2" i="4"/>
  <c r="L2" i="4"/>
  <c r="K2" i="4"/>
  <c r="E2" i="4"/>
  <c r="A2" i="4"/>
  <c r="I2" i="3"/>
  <c r="I1" i="3"/>
  <c r="H1" i="3"/>
  <c r="G1" i="3"/>
  <c r="F1" i="3"/>
  <c r="G2" i="3"/>
  <c r="E2" i="3"/>
  <c r="A2" i="3"/>
  <c r="U2" i="2"/>
  <c r="P178" i="1"/>
  <c r="P179" i="1"/>
  <c r="P180" i="1"/>
  <c r="P181" i="1"/>
  <c r="P182" i="1"/>
  <c r="P183" i="1"/>
  <c r="P184" i="1"/>
  <c r="P185" i="1"/>
  <c r="P186" i="1"/>
  <c r="P177" i="1"/>
  <c r="D32" i="7" l="1"/>
  <c r="F2" i="7"/>
  <c r="D41" i="7"/>
  <c r="C41" i="7"/>
  <c r="B41" i="7"/>
  <c r="D37" i="7"/>
  <c r="C37" i="7"/>
  <c r="B37" i="7"/>
  <c r="C33" i="7"/>
  <c r="D33" i="7"/>
  <c r="B33" i="7"/>
  <c r="D40" i="7"/>
  <c r="B40" i="7"/>
  <c r="C40" i="7"/>
  <c r="D36" i="7"/>
  <c r="B36" i="7"/>
  <c r="C36" i="7"/>
  <c r="AQ1" i="4"/>
  <c r="O1" i="4"/>
  <c r="AJ1" i="4"/>
  <c r="AC1" i="4"/>
  <c r="AX1" i="4"/>
  <c r="V1" i="4"/>
  <c r="C39" i="7"/>
  <c r="B39" i="7"/>
  <c r="D39" i="7"/>
  <c r="B35" i="7"/>
  <c r="C35" i="7"/>
  <c r="D35" i="7"/>
  <c r="C38" i="7"/>
  <c r="D38" i="7"/>
  <c r="B38" i="7"/>
  <c r="C34" i="7"/>
  <c r="D34" i="7"/>
  <c r="B34" i="7"/>
  <c r="F2" i="4"/>
  <c r="C32" i="7"/>
  <c r="B32" i="7"/>
  <c r="BB2" i="4"/>
  <c r="AV2" i="4" s="1"/>
  <c r="R2" i="4"/>
  <c r="Z2" i="4"/>
  <c r="AN2" i="4"/>
  <c r="S2" i="4"/>
  <c r="AF2" i="4"/>
  <c r="AT2" i="4"/>
  <c r="AO2" i="4" s="1"/>
  <c r="AG2" i="4"/>
  <c r="AU2" i="4"/>
  <c r="Y2" i="4"/>
  <c r="T2" i="4" s="1"/>
  <c r="AM2" i="4"/>
  <c r="AH2" i="4" s="1"/>
  <c r="BA2" i="4"/>
  <c r="Q1" i="4"/>
  <c r="X1" i="4" s="1"/>
  <c r="AE1" i="4" s="1"/>
  <c r="AL1" i="4" s="1"/>
  <c r="AS1" i="4" s="1"/>
  <c r="AZ1" i="4" s="1"/>
  <c r="P1" i="4"/>
  <c r="W1" i="4" s="1"/>
  <c r="AD1" i="4" s="1"/>
  <c r="AK1" i="4" s="1"/>
  <c r="AR1" i="4" s="1"/>
  <c r="AY1" i="4" s="1"/>
  <c r="N1" i="4"/>
  <c r="U1" i="4" s="1"/>
  <c r="AB1" i="4" s="1"/>
  <c r="AI1" i="4" s="1"/>
  <c r="AP1" i="4" s="1"/>
  <c r="AW1" i="4" s="1"/>
  <c r="M1" i="4"/>
  <c r="T1" i="4" s="1"/>
  <c r="AA1" i="4" s="1"/>
  <c r="AH1" i="4" s="1"/>
  <c r="AO1" i="4" s="1"/>
  <c r="AV1" i="4" s="1"/>
  <c r="S1" i="4"/>
  <c r="Z1" i="4" s="1"/>
  <c r="AG1" i="4" s="1"/>
  <c r="AN1" i="4" s="1"/>
  <c r="AU1" i="4" s="1"/>
  <c r="BB1" i="4" s="1"/>
  <c r="R1" i="4"/>
  <c r="Y1" i="4" s="1"/>
  <c r="AF1" i="4" s="1"/>
  <c r="AM1" i="4" s="1"/>
  <c r="AT1" i="4" s="1"/>
  <c r="BA1" i="4" s="1"/>
  <c r="E2" i="7" l="1"/>
  <c r="M2" i="4"/>
  <c r="AA2" i="4"/>
  <c r="H2" i="2"/>
  <c r="T2" i="2"/>
  <c r="R2" i="2"/>
  <c r="P2" i="2"/>
  <c r="L2" i="2" l="1"/>
  <c r="F2" i="2" l="1"/>
  <c r="S2" i="2" l="1"/>
  <c r="Q2" i="2"/>
  <c r="O2" i="2"/>
  <c r="K2" i="2"/>
  <c r="J2" i="2"/>
  <c r="I2" i="2"/>
  <c r="G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<sst xmlns="http://schemas.openxmlformats.org/spreadsheetml/2006/main" count="262" uniqueCount="171">
  <si>
    <t>1. PERSONAL DATA</t>
  </si>
  <si>
    <t>First Name</t>
  </si>
  <si>
    <t>Middle Name</t>
  </si>
  <si>
    <t>Last Name / Surname</t>
  </si>
  <si>
    <t>Nationality</t>
  </si>
  <si>
    <t>Date of Birth</t>
  </si>
  <si>
    <t>Place of Birth</t>
  </si>
  <si>
    <t>Reg. No.</t>
  </si>
  <si>
    <t>Home Phone Number</t>
  </si>
  <si>
    <t>Mobile Phone Number</t>
  </si>
  <si>
    <t>Email Address</t>
  </si>
  <si>
    <t>Home Address</t>
  </si>
  <si>
    <t>Identification Number: (الرقم القومى)</t>
  </si>
  <si>
    <t>Expiry Date</t>
  </si>
  <si>
    <t>Military service Status</t>
  </si>
  <si>
    <t>Passport Number: رقم جواز السفر</t>
  </si>
  <si>
    <t xml:space="preserve">Seaman Book  Number: رقم  جواز السفر البحرى </t>
  </si>
  <si>
    <t>ID Expiry Date</t>
  </si>
  <si>
    <t>Passport Expiry Date</t>
  </si>
  <si>
    <t>SB Expiry Date</t>
  </si>
  <si>
    <t>Gender</t>
  </si>
  <si>
    <t>Date</t>
  </si>
  <si>
    <t>Grade (%)</t>
  </si>
  <si>
    <t>Grade (GPA)</t>
  </si>
  <si>
    <t>Vessel Name</t>
  </si>
  <si>
    <t>DW</t>
  </si>
  <si>
    <t>Vessel Type</t>
  </si>
  <si>
    <t>From</t>
  </si>
  <si>
    <t>To</t>
  </si>
  <si>
    <t>Rank</t>
  </si>
  <si>
    <r>
      <t xml:space="preserve">A)   </t>
    </r>
    <r>
      <rPr>
        <b/>
        <sz val="10"/>
        <rFont val="Times New Roman"/>
        <family val="1"/>
      </rPr>
      <t> </t>
    </r>
    <r>
      <rPr>
        <b/>
        <sz val="10"/>
        <rFont val="Arial"/>
        <family val="2"/>
      </rPr>
      <t>High School Diploma                                                                                            (شهادة الثانوية العامة أو ما يعادلها)</t>
    </r>
  </si>
  <si>
    <t>2. EDUCATION</t>
  </si>
  <si>
    <t xml:space="preserve">3. SEA SERVICE EXPERIENCE   (الخبرة البحرية)        </t>
  </si>
  <si>
    <t>If yes, please provide following details:</t>
  </si>
  <si>
    <t>Name of vessel</t>
  </si>
  <si>
    <t>Date of Occurance</t>
  </si>
  <si>
    <t>Place of Occurance</t>
  </si>
  <si>
    <t>Yes/No</t>
  </si>
  <si>
    <t>(D) Do you suffer of any health or diability problem?</t>
  </si>
  <si>
    <t>Issue Date</t>
  </si>
  <si>
    <t>Expiery Date</t>
  </si>
  <si>
    <t>Course Name</t>
  </si>
  <si>
    <t>Elementary First Aid A-VI/1-3</t>
  </si>
  <si>
    <t>Personal Survival Techniques &amp; Search and Rescue</t>
  </si>
  <si>
    <t>Personal Safety and Social Responsibilities</t>
  </si>
  <si>
    <t>Fire Prevention and Fire Fighting</t>
  </si>
  <si>
    <t>Advanced Personal Survival Techniques</t>
  </si>
  <si>
    <t>Proficiency in Personal Survival Techniques.</t>
  </si>
  <si>
    <t>Medical First Aid</t>
  </si>
  <si>
    <t>Medical Studies</t>
  </si>
  <si>
    <t>Passenger Safety, Cargo Safety</t>
  </si>
  <si>
    <t>Crowed Management, Familiarization</t>
  </si>
  <si>
    <t>Proficiency in Survival Crafts</t>
  </si>
  <si>
    <t>Advanced Fire Fighting</t>
  </si>
  <si>
    <t>Proficiency in fast Rescue Boats</t>
  </si>
  <si>
    <t>Advanced Communication</t>
  </si>
  <si>
    <t>International Code for the Security of Ships, and Port Facilities</t>
  </si>
  <si>
    <t>Ship Security Officer</t>
  </si>
  <si>
    <t>Company Security Officer</t>
  </si>
  <si>
    <t>Port Security Officer</t>
  </si>
  <si>
    <t>Proficiency as a Ship Security</t>
  </si>
  <si>
    <t>STCW convention Familiarization</t>
  </si>
  <si>
    <t>Port State Control Course for Seafarers</t>
  </si>
  <si>
    <t>Basic Knowledge of GMDSS</t>
  </si>
  <si>
    <t>Shipboard Safety Officer</t>
  </si>
  <si>
    <t>Implementation of International Maritime Dangerous Goods (IMDG) Code on board Ships</t>
  </si>
  <si>
    <t>Oil Tanker Familiarization</t>
  </si>
  <si>
    <t>Liquefied Gas Tanker Familiarization</t>
  </si>
  <si>
    <t>Advanced Chemical Tanker Operations</t>
  </si>
  <si>
    <t>Marine Radar and Automatic Radar Plotting Aids</t>
  </si>
  <si>
    <t>Radar Simulator</t>
  </si>
  <si>
    <t>General radio Officer Certificate (GOC)</t>
  </si>
  <si>
    <t>Other courses if exist</t>
  </si>
  <si>
    <t xml:space="preserve">Current Date : </t>
  </si>
  <si>
    <t>It is of utmost importance that all illnesses other than minor afflictions should be stated.</t>
  </si>
  <si>
    <t xml:space="preserve">(A) Have you optained a Seafarer Medical Certificate?  </t>
  </si>
  <si>
    <t>Expiary Date</t>
  </si>
  <si>
    <t>Date of Issue</t>
  </si>
  <si>
    <t>Place of Issue</t>
  </si>
  <si>
    <t>(B) Have you optained the Yellow Fever Vaccination?</t>
  </si>
  <si>
    <t>4. Other Relevent Experience</t>
  </si>
  <si>
    <t>5. MEDICAL HISTORY</t>
  </si>
  <si>
    <t>6. Language</t>
  </si>
  <si>
    <t>Mother Tongue</t>
  </si>
  <si>
    <t>First Language</t>
  </si>
  <si>
    <t>Second Language</t>
  </si>
  <si>
    <t>Other Language</t>
  </si>
  <si>
    <t>Specify Language</t>
  </si>
  <si>
    <t>Language certificates if any</t>
  </si>
  <si>
    <t xml:space="preserve">(A) Have you optained Marlins Certificate?  </t>
  </si>
  <si>
    <t xml:space="preserve">Certificate Score </t>
  </si>
  <si>
    <t>Certificate Type</t>
  </si>
  <si>
    <t xml:space="preserve">(B) Have you optained Seagull Certificate?  </t>
  </si>
  <si>
    <t xml:space="preserve">(C) Have you optained IELTS Certificate?  </t>
  </si>
  <si>
    <t xml:space="preserve">(D) Have you optained TOEFL Certificate?  </t>
  </si>
  <si>
    <t>Please list any training you have received or courses which you feel is relevant to the Application.</t>
  </si>
  <si>
    <t>8. HOBBIES &amp; INTERESTS                  ( إهتمامات وأنشطة رياضية)</t>
  </si>
  <si>
    <t>Please list your hobbies and interests</t>
  </si>
  <si>
    <t>9. SHORT COURSES (الشهادات الحتمية)</t>
  </si>
  <si>
    <t> High School Diploma Date</t>
  </si>
  <si>
    <t>High School Diploma Grade</t>
  </si>
  <si>
    <t>Sea service count</t>
  </si>
  <si>
    <t>Sea Service Vessel/Vessels</t>
  </si>
  <si>
    <t>Other Relevent Experience</t>
  </si>
  <si>
    <t>1-</t>
  </si>
  <si>
    <t>2-</t>
  </si>
  <si>
    <t>3-</t>
  </si>
  <si>
    <t>4-</t>
  </si>
  <si>
    <t>5-</t>
  </si>
  <si>
    <t>6-</t>
  </si>
  <si>
    <t>Short Courses</t>
  </si>
  <si>
    <t xml:space="preserve">(C) Have you ever signed off a ship due to medical reasons? </t>
  </si>
  <si>
    <t>KW</t>
  </si>
  <si>
    <t>Seafarer Medical Certificate</t>
  </si>
  <si>
    <t xml:space="preserve"> Yellow Fever Vaccination</t>
  </si>
  <si>
    <t xml:space="preserve">Medical signed off </t>
  </si>
  <si>
    <t>Description</t>
  </si>
  <si>
    <t>health or diability problem</t>
  </si>
  <si>
    <t>Explain</t>
  </si>
  <si>
    <t>FL Fluency</t>
  </si>
  <si>
    <t>MT Fluency</t>
  </si>
  <si>
    <t>SL Fluency</t>
  </si>
  <si>
    <t>OL Fluency</t>
  </si>
  <si>
    <t>Marlins</t>
  </si>
  <si>
    <t>Type</t>
  </si>
  <si>
    <t>Score</t>
  </si>
  <si>
    <t xml:space="preserve">Seagull </t>
  </si>
  <si>
    <t>IELTS</t>
  </si>
  <si>
    <t>TOEFL</t>
  </si>
  <si>
    <t>training courses</t>
  </si>
  <si>
    <t>Hobby  1</t>
  </si>
  <si>
    <t>Hobby  2</t>
  </si>
  <si>
    <t>Hobby  3</t>
  </si>
  <si>
    <t>Hobby  4</t>
  </si>
  <si>
    <t>Hobby  5</t>
  </si>
  <si>
    <t>Hobby  6</t>
  </si>
  <si>
    <t>Maritime Career Center</t>
  </si>
  <si>
    <t>Seagoing Personnel Application</t>
  </si>
  <si>
    <t>Rank applied for:</t>
  </si>
  <si>
    <t>Native Language</t>
  </si>
  <si>
    <t xml:space="preserve">7. OTHER  COURSES               (مثل دورات اللغات والكمبيوتر وما شبه ذلك)                    </t>
  </si>
  <si>
    <t xml:space="preserve">For each of the following courses please select yes for acquired courses and state both the issue date and the expiry date </t>
  </si>
  <si>
    <t>Expiry  Date</t>
  </si>
  <si>
    <t>Engine/ETO</t>
  </si>
  <si>
    <t>Deck</t>
  </si>
  <si>
    <t>Master</t>
  </si>
  <si>
    <t>Chief Officer</t>
  </si>
  <si>
    <t>Second Mate</t>
  </si>
  <si>
    <t>Third Mate</t>
  </si>
  <si>
    <t>Training Officer</t>
  </si>
  <si>
    <t>Deck Cadet</t>
  </si>
  <si>
    <t>Chief Engineer</t>
  </si>
  <si>
    <t>Second Engineer</t>
  </si>
  <si>
    <t>Third Engineer</t>
  </si>
  <si>
    <t>Fourth Engineer</t>
  </si>
  <si>
    <t>Electric Engineer</t>
  </si>
  <si>
    <t>Electro-Technical Officer</t>
  </si>
  <si>
    <t>Engine Cadet</t>
  </si>
  <si>
    <t>Department</t>
  </si>
  <si>
    <t>Rank Applied For</t>
  </si>
  <si>
    <t>Date (Year only)</t>
  </si>
  <si>
    <t>Rank applied for</t>
  </si>
  <si>
    <t xml:space="preserve">Brief description of signed off cause </t>
  </si>
  <si>
    <t>Select Language Fluency Level</t>
  </si>
  <si>
    <t>Please provide following details:</t>
  </si>
  <si>
    <t>C.O.C. Rank</t>
  </si>
  <si>
    <t>Number of courses</t>
  </si>
  <si>
    <t xml:space="preserve">Printed Name : </t>
  </si>
  <si>
    <t>Photo</t>
  </si>
  <si>
    <r>
      <t xml:space="preserve">Please complete this accurately, giving as many details as possible of your skills and experience relating to this job application. Guide lines will be presented when intended field is selected.  </t>
    </r>
    <r>
      <rPr>
        <i/>
        <sz val="10"/>
        <color rgb="FFC00000"/>
        <rFont val="Tahoma"/>
        <family val="2"/>
      </rPr>
      <t>Please note that the fields highlited in light orange shading are mandatory fields and must not be left blank.</t>
    </r>
  </si>
  <si>
    <t>Rank appling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</si>
</sst>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2" x14ac:knownFonts="1">
    <font>
      <sz val="10"/>
      <name val="Arial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sz val="8"/>
      <name val="Tahoma"/>
      <family val="2"/>
      <charset val="162"/>
    </font>
    <font>
      <sz val="9"/>
      <name val="Tahoma"/>
      <family val="2"/>
      <charset val="162"/>
    </font>
    <font>
      <i/>
      <sz val="8"/>
      <name val="Tahoma"/>
      <family val="2"/>
      <charset val="162"/>
    </font>
    <font>
      <b/>
      <sz val="8"/>
      <name val="Tahoma"/>
      <family val="2"/>
      <charset val="162"/>
    </font>
    <font>
      <b/>
      <sz val="10"/>
      <name val="Tahoma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  <font>
      <sz val="10"/>
      <name val="Tahoma"/>
      <family val="2"/>
    </font>
    <font>
      <b/>
      <sz val="10"/>
      <name val="Times New Roman"/>
      <family val="1"/>
    </font>
    <font>
      <i/>
      <sz val="10"/>
      <name val="Tahoma"/>
      <family val="2"/>
    </font>
    <font>
      <sz val="14"/>
      <name val="Tahoma"/>
      <family val="2"/>
    </font>
    <font>
      <b/>
      <sz val="16"/>
      <color theme="3" tint="-0.249977111117893"/>
      <name val="Tahoma"/>
      <family val="2"/>
      <charset val="162"/>
    </font>
    <font>
      <sz val="16"/>
      <color theme="3" tint="-0.249977111117893"/>
      <name val="Tahoma"/>
      <family val="2"/>
      <charset val="162"/>
    </font>
    <font>
      <sz val="10"/>
      <color theme="3" tint="-0.249977111117893"/>
      <name val="Tahoma"/>
      <family val="2"/>
      <charset val="162"/>
    </font>
    <font>
      <b/>
      <sz val="14"/>
      <color theme="3" tint="-0.249977111117893"/>
      <name val="Tahoma"/>
      <family val="2"/>
      <charset val="162"/>
    </font>
    <font>
      <i/>
      <sz val="10"/>
      <color rgb="FFC0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420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4" borderId="0" xfId="0" applyFont="1" applyFill="1" applyBorder="1" applyAlignment="1" applyProtection="1">
      <alignment vertical="center" wrapText="1"/>
      <protection locked="0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wrapText="1"/>
    </xf>
    <xf numFmtId="0" fontId="11" fillId="0" borderId="1" xfId="0" applyFont="1" applyBorder="1" applyAlignment="1">
      <alignment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1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1" fillId="4" borderId="0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vertical="center" wrapText="1"/>
      <protection locked="0"/>
    </xf>
    <xf numFmtId="0" fontId="7" fillId="4" borderId="0" xfId="0" applyFont="1" applyFill="1" applyBorder="1" applyAlignment="1" applyProtection="1">
      <alignment vertical="center" wrapText="1"/>
    </xf>
    <xf numFmtId="0" fontId="1" fillId="5" borderId="0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vertical="center" wrapText="1"/>
    </xf>
    <xf numFmtId="0" fontId="1" fillId="4" borderId="23" xfId="0" applyFont="1" applyFill="1" applyBorder="1" applyAlignment="1" applyProtection="1">
      <alignment vertical="center" wrapText="1"/>
    </xf>
    <xf numFmtId="0" fontId="1" fillId="4" borderId="16" xfId="0" applyFont="1" applyFill="1" applyBorder="1" applyAlignment="1" applyProtection="1">
      <alignment vertical="center" wrapText="1"/>
    </xf>
    <xf numFmtId="0" fontId="1" fillId="4" borderId="24" xfId="0" applyFont="1" applyFill="1" applyBorder="1" applyAlignment="1" applyProtection="1">
      <alignment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Border="1" applyAlignment="1" applyProtection="1">
      <alignment vertical="center" wrapText="1"/>
      <protection locked="0"/>
    </xf>
    <xf numFmtId="0" fontId="0" fillId="4" borderId="0" xfId="0" applyFill="1"/>
    <xf numFmtId="0" fontId="1" fillId="5" borderId="0" xfId="0" applyFont="1" applyFill="1" applyBorder="1" applyAlignment="1" applyProtection="1">
      <alignment vertical="center" wrapText="1"/>
    </xf>
    <xf numFmtId="0" fontId="2" fillId="4" borderId="22" xfId="0" applyFont="1" applyFill="1" applyBorder="1" applyAlignment="1" applyProtection="1">
      <alignment vertical="center" wrapText="1"/>
    </xf>
    <xf numFmtId="0" fontId="1" fillId="5" borderId="22" xfId="0" applyFont="1" applyFill="1" applyBorder="1" applyAlignment="1" applyProtection="1">
      <alignment vertical="center" wrapText="1"/>
    </xf>
    <xf numFmtId="0" fontId="1" fillId="5" borderId="16" xfId="0" applyFont="1" applyFill="1" applyBorder="1" applyAlignment="1" applyProtection="1">
      <alignment vertical="center" wrapText="1"/>
    </xf>
    <xf numFmtId="0" fontId="1" fillId="5" borderId="24" xfId="0" applyFont="1" applyFill="1" applyBorder="1" applyAlignment="1" applyProtection="1">
      <alignment vertical="center" wrapText="1"/>
    </xf>
    <xf numFmtId="0" fontId="2" fillId="4" borderId="21" xfId="0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1" fillId="4" borderId="21" xfId="0" applyFont="1" applyFill="1" applyBorder="1" applyAlignment="1" applyProtection="1">
      <alignment vertical="center" wrapText="1"/>
    </xf>
    <xf numFmtId="0" fontId="2" fillId="5" borderId="23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vertical="center" wrapText="1"/>
    </xf>
    <xf numFmtId="0" fontId="0" fillId="4" borderId="22" xfId="0" applyFill="1" applyBorder="1"/>
    <xf numFmtId="0" fontId="0" fillId="4" borderId="23" xfId="0" applyFill="1" applyBorder="1"/>
    <xf numFmtId="0" fontId="0" fillId="4" borderId="16" xfId="0" applyFill="1" applyBorder="1"/>
    <xf numFmtId="0" fontId="0" fillId="4" borderId="0" xfId="0" applyFill="1" applyBorder="1"/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1" fillId="5" borderId="22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10" fontId="0" fillId="0" borderId="1" xfId="0" applyNumberForma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36" xfId="0" applyNumberFormat="1" applyBorder="1" applyAlignment="1">
      <alignment wrapText="1"/>
    </xf>
    <xf numFmtId="0" fontId="8" fillId="0" borderId="37" xfId="0" applyFont="1" applyFill="1" applyBorder="1" applyAlignment="1">
      <alignment wrapText="1"/>
    </xf>
    <xf numFmtId="0" fontId="0" fillId="0" borderId="37" xfId="0" applyFill="1" applyBorder="1" applyAlignment="1">
      <alignment wrapText="1"/>
    </xf>
    <xf numFmtId="0" fontId="7" fillId="0" borderId="0" xfId="0" applyFont="1" applyFill="1" applyBorder="1" applyAlignment="1" applyProtection="1">
      <alignment vertical="center" wrapText="1"/>
    </xf>
    <xf numFmtId="164" fontId="0" fillId="0" borderId="0" xfId="0" applyNumberFormat="1" applyFill="1" applyBorder="1" applyAlignment="1">
      <alignment wrapText="1"/>
    </xf>
    <xf numFmtId="10" fontId="11" fillId="0" borderId="1" xfId="0" applyNumberFormat="1" applyFont="1" applyBorder="1" applyAlignment="1">
      <alignment wrapText="1"/>
    </xf>
    <xf numFmtId="0" fontId="11" fillId="0" borderId="1" xfId="0" applyNumberFormat="1" applyFont="1" applyBorder="1" applyAlignment="1">
      <alignment wrapText="1"/>
    </xf>
    <xf numFmtId="164" fontId="11" fillId="0" borderId="1" xfId="0" applyNumberFormat="1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6" xfId="0" applyNumberFormat="1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0" xfId="0" applyNumberFormat="1" applyFont="1" applyFill="1" applyBorder="1" applyAlignment="1" applyProtection="1">
      <alignment vertical="center" wrapText="1"/>
      <protection locked="0"/>
    </xf>
    <xf numFmtId="0" fontId="1" fillId="6" borderId="12" xfId="0" applyFont="1" applyFill="1" applyBorder="1" applyAlignment="1" applyProtection="1">
      <alignment vertical="center" wrapText="1"/>
    </xf>
    <xf numFmtId="0" fontId="1" fillId="6" borderId="1" xfId="0" applyFont="1" applyFill="1" applyBorder="1" applyAlignment="1" applyProtection="1">
      <alignment vertical="center" wrapText="1"/>
    </xf>
    <xf numFmtId="0" fontId="1" fillId="6" borderId="25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Fill="1" applyBorder="1"/>
    <xf numFmtId="0" fontId="1" fillId="6" borderId="25" xfId="0" applyFont="1" applyFill="1" applyBorder="1" applyAlignment="1" applyProtection="1">
      <alignment vertical="center"/>
    </xf>
    <xf numFmtId="0" fontId="1" fillId="6" borderId="21" xfId="0" applyFont="1" applyFill="1" applyBorder="1" applyAlignment="1" applyProtection="1">
      <alignment vertical="center"/>
    </xf>
    <xf numFmtId="0" fontId="13" fillId="0" borderId="21" xfId="0" applyFont="1" applyFill="1" applyBorder="1" applyAlignment="1" applyProtection="1">
      <alignment vertical="center"/>
    </xf>
    <xf numFmtId="0" fontId="8" fillId="3" borderId="0" xfId="0" applyFont="1" applyFill="1"/>
    <xf numFmtId="0" fontId="13" fillId="5" borderId="22" xfId="0" applyFont="1" applyFill="1" applyBorder="1" applyAlignment="1" applyProtection="1">
      <alignment horizontal="left" vertical="center" wrapText="1"/>
    </xf>
    <xf numFmtId="0" fontId="7" fillId="5" borderId="21" xfId="0" applyFont="1" applyFill="1" applyBorder="1" applyAlignment="1" applyProtection="1">
      <alignment horizontal="right" vertical="center" wrapText="1"/>
    </xf>
    <xf numFmtId="0" fontId="1" fillId="6" borderId="48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0" fontId="7" fillId="3" borderId="36" xfId="0" applyFont="1" applyFill="1" applyBorder="1" applyAlignment="1" applyProtection="1">
      <alignment vertical="center"/>
    </xf>
    <xf numFmtId="0" fontId="0" fillId="0" borderId="0" xfId="0" applyFill="1" applyBorder="1" applyAlignment="1"/>
    <xf numFmtId="0" fontId="7" fillId="3" borderId="2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/>
    <xf numFmtId="0" fontId="8" fillId="0" borderId="37" xfId="0" applyFont="1" applyBorder="1" applyAlignment="1"/>
    <xf numFmtId="0" fontId="8" fillId="0" borderId="1" xfId="0" applyFont="1" applyBorder="1" applyAlignment="1"/>
    <xf numFmtId="0" fontId="11" fillId="0" borderId="0" xfId="0" applyFont="1"/>
    <xf numFmtId="0" fontId="2" fillId="4" borderId="46" xfId="0" applyFont="1" applyFill="1" applyBorder="1" applyAlignment="1" applyProtection="1">
      <alignment vertical="center" wrapText="1"/>
      <protection locked="0"/>
    </xf>
    <xf numFmtId="0" fontId="19" fillId="8" borderId="0" xfId="0" applyFont="1" applyFill="1" applyAlignment="1" applyProtection="1">
      <alignment horizontal="center" vertical="center" wrapText="1"/>
      <protection locked="0"/>
    </xf>
    <xf numFmtId="0" fontId="19" fillId="8" borderId="0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/>
    <xf numFmtId="0" fontId="8" fillId="0" borderId="0" xfId="0" applyFont="1" applyAlignment="1"/>
    <xf numFmtId="0" fontId="0" fillId="0" borderId="1" xfId="0" applyNumberFormat="1" applyBorder="1" applyAlignment="1">
      <alignment wrapText="1"/>
    </xf>
    <xf numFmtId="164" fontId="0" fillId="0" borderId="0" xfId="0" applyNumberFormat="1"/>
    <xf numFmtId="0" fontId="11" fillId="0" borderId="0" xfId="0" applyFont="1" applyFill="1" applyBorder="1"/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vertical="center" wrapText="1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9" fillId="10" borderId="3" xfId="0" applyFont="1" applyFill="1" applyBorder="1" applyAlignment="1" applyProtection="1">
      <alignment vertical="center" wrapText="1"/>
      <protection locked="0"/>
    </xf>
    <xf numFmtId="0" fontId="9" fillId="10" borderId="4" xfId="0" applyFont="1" applyFill="1" applyBorder="1" applyAlignment="1" applyProtection="1">
      <alignment vertical="center" wrapText="1"/>
      <protection locked="0"/>
    </xf>
    <xf numFmtId="0" fontId="2" fillId="10" borderId="21" xfId="0" applyFont="1" applyFill="1" applyBorder="1" applyAlignment="1" applyProtection="1">
      <alignment horizontal="center" vertical="center" wrapText="1"/>
      <protection locked="0"/>
    </xf>
    <xf numFmtId="0" fontId="2" fillId="10" borderId="23" xfId="0" applyFont="1" applyFill="1" applyBorder="1" applyAlignment="1" applyProtection="1">
      <alignment horizontal="center" vertical="center" wrapText="1"/>
      <protection locked="0"/>
    </xf>
    <xf numFmtId="0" fontId="2" fillId="10" borderId="16" xfId="0" applyFont="1" applyFill="1" applyBorder="1" applyAlignment="1" applyProtection="1">
      <alignment horizontal="center" vertical="center" wrapText="1"/>
      <protection locked="0"/>
    </xf>
    <xf numFmtId="49" fontId="2" fillId="10" borderId="16" xfId="0" applyNumberFormat="1" applyFont="1" applyFill="1" applyBorder="1" applyAlignment="1" applyProtection="1">
      <alignment vertical="center" wrapText="1"/>
      <protection locked="0"/>
    </xf>
    <xf numFmtId="0" fontId="9" fillId="10" borderId="16" xfId="0" applyFont="1" applyFill="1" applyBorder="1" applyAlignment="1" applyProtection="1">
      <alignment vertical="center" wrapText="1"/>
      <protection locked="0"/>
    </xf>
    <xf numFmtId="0" fontId="2" fillId="10" borderId="24" xfId="0" applyFont="1" applyFill="1" applyBorder="1" applyAlignment="1" applyProtection="1">
      <alignment horizontal="center" vertical="center" wrapText="1"/>
      <protection locked="0"/>
    </xf>
    <xf numFmtId="0" fontId="2" fillId="10" borderId="0" xfId="0" applyFont="1" applyFill="1" applyBorder="1" applyAlignment="1" applyProtection="1">
      <alignment horizontal="center" vertical="center" wrapText="1"/>
      <protection locked="0"/>
    </xf>
    <xf numFmtId="0" fontId="2" fillId="10" borderId="22" xfId="0" applyFont="1" applyFill="1" applyBorder="1" applyAlignment="1" applyProtection="1">
      <alignment horizontal="center" vertical="center" wrapText="1"/>
      <protection locked="0"/>
    </xf>
    <xf numFmtId="0" fontId="1" fillId="13" borderId="20" xfId="0" applyFont="1" applyFill="1" applyBorder="1" applyAlignment="1" applyProtection="1">
      <alignment vertical="center" wrapText="1"/>
    </xf>
    <xf numFmtId="0" fontId="1" fillId="11" borderId="3" xfId="0" applyFont="1" applyFill="1" applyBorder="1" applyAlignment="1" applyProtection="1">
      <alignment vertical="center" wrapText="1"/>
      <protection hidden="1"/>
    </xf>
    <xf numFmtId="0" fontId="1" fillId="11" borderId="2" xfId="0" applyFont="1" applyFill="1" applyBorder="1" applyAlignment="1" applyProtection="1">
      <alignment vertical="center" wrapText="1"/>
      <protection hidden="1"/>
    </xf>
    <xf numFmtId="0" fontId="7" fillId="11" borderId="13" xfId="0" applyFont="1" applyFill="1" applyBorder="1" applyAlignment="1" applyProtection="1">
      <alignment horizontal="center" vertical="center" wrapText="1"/>
      <protection hidden="1"/>
    </xf>
    <xf numFmtId="0" fontId="7" fillId="11" borderId="14" xfId="0" applyFont="1" applyFill="1" applyBorder="1" applyAlignment="1" applyProtection="1">
      <alignment horizontal="center" vertical="center" wrapText="1"/>
      <protection hidden="1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34" xfId="0" applyFont="1" applyFill="1" applyBorder="1" applyAlignment="1" applyProtection="1">
      <alignment horizontal="left" vertical="center" wrapText="1"/>
      <protection locked="0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27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left" vertical="center" wrapText="1"/>
    </xf>
    <xf numFmtId="0" fontId="15" fillId="5" borderId="2" xfId="0" applyFont="1" applyFill="1" applyBorder="1" applyAlignment="1" applyProtection="1">
      <alignment horizontal="left" vertical="center" wrapText="1"/>
    </xf>
    <xf numFmtId="0" fontId="15" fillId="5" borderId="3" xfId="0" applyFont="1" applyFill="1" applyBorder="1" applyAlignment="1" applyProtection="1">
      <alignment horizontal="left" vertical="center" wrapText="1"/>
    </xf>
    <xf numFmtId="0" fontId="15" fillId="5" borderId="4" xfId="0" applyFont="1" applyFill="1" applyBorder="1" applyAlignment="1" applyProtection="1">
      <alignment horizontal="left" vertical="center" wrapText="1"/>
    </xf>
    <xf numFmtId="0" fontId="1" fillId="5" borderId="48" xfId="0" applyFont="1" applyFill="1" applyBorder="1" applyAlignment="1" applyProtection="1">
      <alignment horizontal="left" vertical="center" wrapText="1"/>
      <protection locked="0"/>
    </xf>
    <xf numFmtId="0" fontId="1" fillId="5" borderId="46" xfId="0" applyFont="1" applyFill="1" applyBorder="1" applyAlignment="1" applyProtection="1">
      <alignment horizontal="left" vertical="center" wrapText="1"/>
      <protection locked="0"/>
    </xf>
    <xf numFmtId="49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11" borderId="2" xfId="0" applyFont="1" applyFill="1" applyBorder="1" applyAlignment="1" applyProtection="1">
      <alignment horizontal="left" vertical="center" wrapText="1"/>
      <protection hidden="1"/>
    </xf>
    <xf numFmtId="0" fontId="7" fillId="11" borderId="3" xfId="0" applyFont="1" applyFill="1" applyBorder="1" applyAlignment="1" applyProtection="1">
      <alignment horizontal="left" vertical="center" wrapText="1"/>
      <protection hidden="1"/>
    </xf>
    <xf numFmtId="0" fontId="7" fillId="11" borderId="4" xfId="0" applyFont="1" applyFill="1" applyBorder="1" applyAlignment="1" applyProtection="1">
      <alignment horizontal="left" vertical="center" wrapText="1"/>
      <protection hidden="1"/>
    </xf>
    <xf numFmtId="0" fontId="7" fillId="11" borderId="45" xfId="0" applyFont="1" applyFill="1" applyBorder="1" applyAlignment="1" applyProtection="1">
      <alignment horizontal="left" vertical="center" wrapText="1"/>
      <protection hidden="1"/>
    </xf>
    <xf numFmtId="0" fontId="7" fillId="11" borderId="15" xfId="0" applyFont="1" applyFill="1" applyBorder="1" applyAlignment="1" applyProtection="1">
      <alignment horizontal="left" vertical="center" wrapText="1"/>
      <protection hidden="1"/>
    </xf>
    <xf numFmtId="0" fontId="7" fillId="11" borderId="5" xfId="0" applyFont="1" applyFill="1" applyBorder="1" applyAlignment="1" applyProtection="1">
      <alignment horizontal="left" vertical="center" wrapText="1"/>
      <protection hidden="1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5" xfId="0" applyFont="1" applyFill="1" applyBorder="1" applyAlignment="1" applyProtection="1">
      <alignment horizontal="center" vertical="center" wrapText="1"/>
      <protection hidden="1"/>
    </xf>
    <xf numFmtId="2" fontId="2" fillId="4" borderId="40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left" vertical="center" wrapText="1"/>
    </xf>
    <xf numFmtId="0" fontId="7" fillId="11" borderId="29" xfId="0" applyFont="1" applyFill="1" applyBorder="1" applyAlignment="1" applyProtection="1">
      <alignment horizontal="left" vertical="center" wrapText="1"/>
      <protection hidden="1"/>
    </xf>
    <xf numFmtId="0" fontId="7" fillId="11" borderId="30" xfId="0" applyFont="1" applyFill="1" applyBorder="1" applyAlignment="1" applyProtection="1">
      <alignment horizontal="left" vertical="center" wrapText="1"/>
      <protection hidden="1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11" borderId="7" xfId="0" applyFont="1" applyFill="1" applyBorder="1" applyAlignment="1" applyProtection="1">
      <alignment horizontal="center" vertical="center" wrapText="1"/>
      <protection hidden="1"/>
    </xf>
    <xf numFmtId="0" fontId="7" fillId="11" borderId="6" xfId="0" applyFont="1" applyFill="1" applyBorder="1" applyAlignment="1" applyProtection="1">
      <alignment horizontal="center" vertical="center" wrapText="1"/>
      <protection hidden="1"/>
    </xf>
    <xf numFmtId="0" fontId="7" fillId="11" borderId="8" xfId="0" applyFont="1" applyFill="1" applyBorder="1" applyAlignment="1" applyProtection="1">
      <alignment horizontal="center" vertical="center" wrapText="1"/>
      <protection hidden="1"/>
    </xf>
    <xf numFmtId="0" fontId="7" fillId="11" borderId="39" xfId="0" applyFont="1" applyFill="1" applyBorder="1" applyAlignment="1" applyProtection="1">
      <alignment horizontal="center" vertical="center" wrapText="1"/>
      <protection hidden="1"/>
    </xf>
    <xf numFmtId="0" fontId="7" fillId="11" borderId="32" xfId="0" applyFont="1" applyFill="1" applyBorder="1" applyAlignment="1" applyProtection="1">
      <alignment horizontal="center" vertical="center" wrapText="1"/>
      <protection hidden="1"/>
    </xf>
    <xf numFmtId="0" fontId="7" fillId="11" borderId="33" xfId="0" applyFont="1" applyFill="1" applyBorder="1" applyAlignment="1" applyProtection="1">
      <alignment horizontal="center" vertical="center" wrapText="1"/>
      <protection hidden="1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38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" fillId="13" borderId="47" xfId="0" applyFont="1" applyFill="1" applyBorder="1" applyAlignment="1" applyProtection="1">
      <alignment horizontal="center" vertical="center" wrapText="1"/>
      <protection hidden="1"/>
    </xf>
    <xf numFmtId="0" fontId="1" fillId="13" borderId="34" xfId="0" applyFont="1" applyFill="1" applyBorder="1" applyAlignment="1" applyProtection="1">
      <alignment horizontal="center" vertical="center" wrapText="1"/>
      <protection hidden="1"/>
    </xf>
    <xf numFmtId="0" fontId="1" fillId="13" borderId="37" xfId="0" applyFont="1" applyFill="1" applyBorder="1" applyAlignment="1" applyProtection="1">
      <alignment horizontal="center" vertical="center" wrapText="1"/>
      <protection hidden="1"/>
    </xf>
    <xf numFmtId="0" fontId="7" fillId="11" borderId="15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0" fontId="7" fillId="13" borderId="2" xfId="0" applyFont="1" applyFill="1" applyBorder="1" applyAlignment="1" applyProtection="1">
      <alignment horizontal="center" vertical="center" wrapText="1"/>
      <protection locked="0"/>
    </xf>
    <xf numFmtId="0" fontId="7" fillId="13" borderId="3" xfId="0" applyFont="1" applyFill="1" applyBorder="1" applyAlignment="1" applyProtection="1">
      <alignment horizontal="center" vertical="center" wrapText="1"/>
      <protection locked="0"/>
    </xf>
    <xf numFmtId="0" fontId="7" fillId="13" borderId="4" xfId="0" applyFont="1" applyFill="1" applyBorder="1" applyAlignment="1" applyProtection="1">
      <alignment horizontal="center" vertical="center" wrapText="1"/>
      <protection locked="0"/>
    </xf>
    <xf numFmtId="0" fontId="7" fillId="13" borderId="23" xfId="0" applyFont="1" applyFill="1" applyBorder="1" applyAlignment="1" applyProtection="1">
      <alignment horizontal="center" vertical="center" wrapText="1"/>
      <protection locked="0"/>
    </xf>
    <xf numFmtId="0" fontId="7" fillId="13" borderId="16" xfId="0" applyFont="1" applyFill="1" applyBorder="1" applyAlignment="1" applyProtection="1">
      <alignment horizontal="center" vertical="center" wrapText="1"/>
      <protection locked="0"/>
    </xf>
    <xf numFmtId="0" fontId="7" fillId="13" borderId="24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17" fillId="8" borderId="0" xfId="0" applyFont="1" applyFill="1" applyAlignment="1" applyProtection="1">
      <alignment horizontal="center" vertical="center" wrapText="1"/>
    </xf>
    <xf numFmtId="0" fontId="18" fillId="8" borderId="0" xfId="0" applyFont="1" applyFill="1" applyAlignment="1" applyProtection="1">
      <alignment horizontal="center" vertical="center" wrapText="1"/>
    </xf>
    <xf numFmtId="0" fontId="2" fillId="10" borderId="3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7" fillId="11" borderId="14" xfId="0" applyFont="1" applyFill="1" applyBorder="1" applyAlignment="1" applyProtection="1">
      <alignment horizontal="left" vertical="center" wrapText="1"/>
      <protection hidden="1"/>
    </xf>
    <xf numFmtId="0" fontId="7" fillId="11" borderId="13" xfId="0" applyFont="1" applyFill="1" applyBorder="1" applyAlignment="1" applyProtection="1">
      <alignment horizontal="left" vertical="center" wrapText="1"/>
      <protection hidden="1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</xf>
    <xf numFmtId="0" fontId="9" fillId="10" borderId="21" xfId="0" applyFont="1" applyFill="1" applyBorder="1" applyAlignment="1">
      <alignment horizontal="left" vertical="top" wrapText="1"/>
    </xf>
    <xf numFmtId="0" fontId="9" fillId="10" borderId="0" xfId="0" applyFont="1" applyFill="1" applyBorder="1" applyAlignment="1">
      <alignment horizontal="left" vertical="top" wrapText="1"/>
    </xf>
    <xf numFmtId="0" fontId="9" fillId="10" borderId="22" xfId="0" applyFont="1" applyFill="1" applyBorder="1" applyAlignment="1">
      <alignment horizontal="left" vertical="top" wrapText="1"/>
    </xf>
    <xf numFmtId="0" fontId="7" fillId="11" borderId="2" xfId="0" applyFont="1" applyFill="1" applyBorder="1" applyAlignment="1" applyProtection="1">
      <alignment horizontal="center" vertical="center" wrapText="1"/>
    </xf>
    <xf numFmtId="0" fontId="7" fillId="11" borderId="3" xfId="0" applyFont="1" applyFill="1" applyBorder="1" applyAlignment="1" applyProtection="1">
      <alignment horizontal="center" vertical="center" wrapText="1"/>
    </xf>
    <xf numFmtId="0" fontId="7" fillId="11" borderId="4" xfId="0" applyFont="1" applyFill="1" applyBorder="1" applyAlignment="1" applyProtection="1">
      <alignment horizontal="center" vertical="center" wrapText="1"/>
    </xf>
    <xf numFmtId="0" fontId="7" fillId="11" borderId="23" xfId="0" applyFont="1" applyFill="1" applyBorder="1" applyAlignment="1" applyProtection="1">
      <alignment horizontal="center" vertical="center" wrapText="1"/>
    </xf>
    <xf numFmtId="0" fontId="7" fillId="11" borderId="16" xfId="0" applyFont="1" applyFill="1" applyBorder="1" applyAlignment="1" applyProtection="1">
      <alignment horizontal="center" vertical="center" wrapText="1"/>
    </xf>
    <xf numFmtId="0" fontId="7" fillId="11" borderId="24" xfId="0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</xf>
    <xf numFmtId="0" fontId="7" fillId="11" borderId="18" xfId="0" applyFont="1" applyFill="1" applyBorder="1" applyAlignment="1" applyProtection="1">
      <alignment horizontal="center" vertical="center" wrapText="1"/>
      <protection hidden="1"/>
    </xf>
    <xf numFmtId="0" fontId="7" fillId="11" borderId="19" xfId="0" applyFont="1" applyFill="1" applyBorder="1" applyAlignment="1" applyProtection="1">
      <alignment horizontal="center" vertical="center" wrapText="1"/>
      <protection hidden="1"/>
    </xf>
    <xf numFmtId="0" fontId="7" fillId="11" borderId="20" xfId="0" applyFont="1" applyFill="1" applyBorder="1" applyAlignment="1" applyProtection="1">
      <alignment horizontal="center" vertical="center" wrapText="1"/>
      <protection hidden="1"/>
    </xf>
    <xf numFmtId="0" fontId="16" fillId="14" borderId="18" xfId="0" applyFont="1" applyFill="1" applyBorder="1" applyAlignment="1" applyProtection="1">
      <alignment horizontal="center" vertical="center" wrapText="1"/>
      <protection locked="0"/>
    </xf>
    <xf numFmtId="0" fontId="16" fillId="14" borderId="19" xfId="0" applyFont="1" applyFill="1" applyBorder="1" applyAlignment="1" applyProtection="1">
      <alignment horizontal="center" vertical="center" wrapText="1"/>
      <protection locked="0"/>
    </xf>
    <xf numFmtId="0" fontId="16" fillId="14" borderId="20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 hidden="1"/>
    </xf>
    <xf numFmtId="0" fontId="2" fillId="4" borderId="37" xfId="0" applyFont="1" applyFill="1" applyBorder="1" applyAlignment="1" applyProtection="1">
      <alignment horizontal="center" vertical="center" wrapText="1"/>
      <protection locked="0" hidden="1"/>
    </xf>
    <xf numFmtId="0" fontId="2" fillId="4" borderId="40" xfId="0" applyFont="1" applyFill="1" applyBorder="1" applyAlignment="1" applyProtection="1">
      <alignment horizontal="center" vertical="center" wrapText="1"/>
      <protection locked="0" hidden="1"/>
    </xf>
    <xf numFmtId="0" fontId="2" fillId="4" borderId="28" xfId="0" applyFont="1" applyFill="1" applyBorder="1" applyAlignment="1" applyProtection="1">
      <alignment horizontal="center" vertical="center" wrapText="1"/>
      <protection locked="0" hidden="1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1" fillId="13" borderId="13" xfId="0" applyFont="1" applyFill="1" applyBorder="1" applyAlignment="1" applyProtection="1">
      <alignment horizontal="center" vertical="center" wrapText="1"/>
      <protection hidden="1"/>
    </xf>
    <xf numFmtId="0" fontId="1" fillId="13" borderId="47" xfId="0" applyFont="1" applyFill="1" applyBorder="1" applyAlignment="1" applyProtection="1">
      <alignment horizontal="left" vertical="center" wrapText="1"/>
      <protection hidden="1"/>
    </xf>
    <xf numFmtId="0" fontId="1" fillId="13" borderId="34" xfId="0" applyFont="1" applyFill="1" applyBorder="1" applyAlignment="1" applyProtection="1">
      <alignment horizontal="left" vertical="center" wrapText="1"/>
      <protection hidden="1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19" xfId="0" applyFont="1" applyFill="1" applyBorder="1" applyAlignment="1" applyProtection="1">
      <alignment horizontal="center" vertical="center" wrapText="1"/>
      <protection locked="0"/>
    </xf>
    <xf numFmtId="0" fontId="1" fillId="15" borderId="20" xfId="0" applyFont="1" applyFill="1" applyBorder="1" applyAlignment="1" applyProtection="1">
      <alignment horizontal="center" vertical="center" wrapText="1"/>
      <protection locked="0"/>
    </xf>
    <xf numFmtId="0" fontId="1" fillId="13" borderId="37" xfId="0" applyFont="1" applyFill="1" applyBorder="1" applyAlignment="1" applyProtection="1">
      <alignment horizontal="left" vertical="center" wrapText="1"/>
      <protection hidden="1"/>
    </xf>
    <xf numFmtId="0" fontId="1" fillId="13" borderId="36" xfId="0" applyFont="1" applyFill="1" applyBorder="1" applyAlignment="1" applyProtection="1">
      <alignment horizontal="left" vertical="center" wrapText="1"/>
      <protection hidden="1"/>
    </xf>
    <xf numFmtId="0" fontId="1" fillId="13" borderId="12" xfId="0" applyFont="1" applyFill="1" applyBorder="1" applyAlignment="1" applyProtection="1">
      <alignment horizontal="left" vertical="center" wrapText="1"/>
      <protection hidden="1"/>
    </xf>
    <xf numFmtId="0" fontId="1" fillId="13" borderId="1" xfId="0" applyFont="1" applyFill="1" applyBorder="1" applyAlignment="1" applyProtection="1">
      <alignment horizontal="left" vertical="center" wrapText="1"/>
      <protection hidden="1"/>
    </xf>
    <xf numFmtId="0" fontId="2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1" fillId="5" borderId="23" xfId="0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 applyProtection="1">
      <alignment horizontal="left" vertical="center" wrapText="1"/>
    </xf>
    <xf numFmtId="0" fontId="13" fillId="5" borderId="6" xfId="0" applyFont="1" applyFill="1" applyBorder="1" applyAlignment="1" applyProtection="1">
      <alignment horizontal="left" vertical="center" wrapText="1"/>
      <protection locked="0"/>
    </xf>
    <xf numFmtId="0" fontId="9" fillId="5" borderId="31" xfId="0" applyFont="1" applyFill="1" applyBorder="1" applyAlignment="1" applyProtection="1">
      <alignment horizontal="left" vertical="center" wrapText="1"/>
    </xf>
    <xf numFmtId="0" fontId="9" fillId="5" borderId="32" xfId="0" applyFont="1" applyFill="1" applyBorder="1" applyAlignment="1" applyProtection="1">
      <alignment horizontal="left" vertical="center" wrapText="1"/>
    </xf>
    <xf numFmtId="0" fontId="9" fillId="5" borderId="45" xfId="0" applyFont="1" applyFill="1" applyBorder="1" applyAlignment="1" applyProtection="1">
      <alignment horizontal="left" vertical="center" wrapText="1"/>
    </xf>
    <xf numFmtId="49" fontId="2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1" fillId="13" borderId="1" xfId="0" applyFont="1" applyFill="1" applyBorder="1" applyAlignment="1" applyProtection="1">
      <alignment horizontal="center" vertical="center" wrapText="1"/>
      <protection hidden="1"/>
    </xf>
    <xf numFmtId="0" fontId="13" fillId="13" borderId="47" xfId="0" applyFont="1" applyFill="1" applyBorder="1" applyAlignment="1" applyProtection="1">
      <alignment horizontal="left" vertical="center" wrapText="1"/>
      <protection hidden="1"/>
    </xf>
    <xf numFmtId="0" fontId="13" fillId="13" borderId="34" xfId="0" applyFont="1" applyFill="1" applyBorder="1" applyAlignment="1" applyProtection="1">
      <alignment horizontal="left" vertical="center" wrapText="1"/>
      <protection hidden="1"/>
    </xf>
    <xf numFmtId="0" fontId="13" fillId="13" borderId="37" xfId="0" applyFont="1" applyFill="1" applyBorder="1" applyAlignment="1" applyProtection="1">
      <alignment horizontal="left" vertical="center" wrapText="1"/>
      <protection hidden="1"/>
    </xf>
    <xf numFmtId="0" fontId="13" fillId="4" borderId="36" xfId="0" applyFont="1" applyFill="1" applyBorder="1" applyAlignment="1" applyProtection="1">
      <alignment horizontal="center" vertical="center" wrapText="1"/>
      <protection locked="0"/>
    </xf>
    <xf numFmtId="0" fontId="13" fillId="4" borderId="34" xfId="0" applyFont="1" applyFill="1" applyBorder="1" applyAlignment="1" applyProtection="1">
      <alignment horizontal="center" vertical="center" wrapText="1"/>
      <protection locked="0"/>
    </xf>
    <xf numFmtId="0" fontId="13" fillId="4" borderId="37" xfId="0" applyFont="1" applyFill="1" applyBorder="1" applyAlignment="1" applyProtection="1">
      <alignment horizontal="center" vertical="center" wrapText="1"/>
      <protection locked="0"/>
    </xf>
    <xf numFmtId="49" fontId="1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7" borderId="0" xfId="0" applyFont="1" applyFill="1" applyBorder="1" applyAlignment="1" applyProtection="1">
      <alignment horizontal="right" vertical="center" wrapText="1"/>
    </xf>
    <xf numFmtId="0" fontId="1" fillId="7" borderId="6" xfId="0" applyFont="1" applyFill="1" applyBorder="1" applyAlignment="1" applyProtection="1">
      <alignment horizontal="center" vertical="center" wrapText="1"/>
      <protection locked="0"/>
    </xf>
    <xf numFmtId="0" fontId="13" fillId="13" borderId="47" xfId="0" applyFont="1" applyFill="1" applyBorder="1" applyAlignment="1" applyProtection="1">
      <alignment horizontal="center" vertical="center" wrapText="1"/>
      <protection locked="0"/>
    </xf>
    <xf numFmtId="0" fontId="13" fillId="13" borderId="34" xfId="0" applyFont="1" applyFill="1" applyBorder="1" applyAlignment="1" applyProtection="1">
      <alignment horizontal="center" vertical="center" wrapText="1"/>
      <protection locked="0"/>
    </xf>
    <xf numFmtId="0" fontId="13" fillId="13" borderId="37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hidden="1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hidden="1"/>
    </xf>
    <xf numFmtId="49" fontId="2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4" xfId="0" applyNumberFormat="1" applyFont="1" applyFill="1" applyBorder="1" applyAlignment="1" applyProtection="1">
      <alignment horizontal="left" vertical="center" wrapText="1"/>
      <protection locked="0"/>
    </xf>
    <xf numFmtId="0" fontId="13" fillId="13" borderId="26" xfId="0" applyFont="1" applyFill="1" applyBorder="1" applyAlignment="1" applyProtection="1">
      <alignment horizontal="center" vertical="center" wrapText="1"/>
      <protection locked="0"/>
    </xf>
    <xf numFmtId="0" fontId="13" fillId="13" borderId="27" xfId="0" applyFont="1" applyFill="1" applyBorder="1" applyAlignment="1" applyProtection="1">
      <alignment horizontal="center" vertical="center" wrapText="1"/>
      <protection locked="0"/>
    </xf>
    <xf numFmtId="0" fontId="13" fillId="13" borderId="28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7" fillId="11" borderId="17" xfId="0" applyFont="1" applyFill="1" applyBorder="1" applyAlignment="1" applyProtection="1">
      <alignment horizontal="left" vertical="center" wrapText="1"/>
      <protection hidden="1"/>
    </xf>
    <xf numFmtId="0" fontId="7" fillId="11" borderId="6" xfId="0" applyFont="1" applyFill="1" applyBorder="1" applyAlignment="1" applyProtection="1">
      <alignment horizontal="left" vertical="center" wrapText="1"/>
      <protection hidden="1"/>
    </xf>
    <xf numFmtId="0" fontId="7" fillId="11" borderId="8" xfId="0" applyFont="1" applyFill="1" applyBorder="1" applyAlignment="1" applyProtection="1">
      <alignment horizontal="left" vertical="center" wrapText="1"/>
      <protection hidden="1"/>
    </xf>
    <xf numFmtId="0" fontId="7" fillId="11" borderId="7" xfId="0" applyFont="1" applyFill="1" applyBorder="1" applyAlignment="1" applyProtection="1">
      <alignment horizontal="left" vertical="center" wrapText="1"/>
      <protection hidden="1"/>
    </xf>
    <xf numFmtId="0" fontId="7" fillId="11" borderId="36" xfId="0" applyFont="1" applyFill="1" applyBorder="1" applyAlignment="1" applyProtection="1">
      <alignment horizontal="center" vertical="center" wrapText="1"/>
      <protection hidden="1"/>
    </xf>
    <xf numFmtId="0" fontId="7" fillId="11" borderId="34" xfId="0" applyFont="1" applyFill="1" applyBorder="1" applyAlignment="1" applyProtection="1">
      <alignment horizontal="center" vertical="center" wrapText="1"/>
      <protection hidden="1"/>
    </xf>
    <xf numFmtId="0" fontId="7" fillId="11" borderId="35" xfId="0" applyFont="1" applyFill="1" applyBorder="1" applyAlignment="1" applyProtection="1">
      <alignment horizontal="center" vertical="center" wrapText="1"/>
      <protection hidden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49" fontId="2" fillId="4" borderId="4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0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1" xfId="0" applyFont="1" applyFill="1" applyBorder="1" applyAlignment="1" applyProtection="1">
      <alignment horizontal="center" vertical="center" wrapText="1"/>
      <protection hidden="1"/>
    </xf>
    <xf numFmtId="0" fontId="7" fillId="11" borderId="37" xfId="0" applyFont="1" applyFill="1" applyBorder="1" applyAlignment="1" applyProtection="1">
      <alignment horizontal="center" vertical="center" wrapText="1"/>
      <protection hidden="1"/>
    </xf>
    <xf numFmtId="0" fontId="10" fillId="2" borderId="40" xfId="1" applyFill="1" applyBorder="1" applyAlignment="1" applyProtection="1">
      <alignment horizontal="center" vertical="center" wrapText="1"/>
      <protection locked="0"/>
    </xf>
    <xf numFmtId="0" fontId="10" fillId="2" borderId="27" xfId="1" applyFill="1" applyBorder="1" applyAlignment="1" applyProtection="1">
      <alignment horizontal="center" vertical="center" wrapText="1"/>
      <protection locked="0"/>
    </xf>
    <xf numFmtId="0" fontId="10" fillId="2" borderId="28" xfId="1" applyFill="1" applyBorder="1" applyAlignment="1" applyProtection="1">
      <alignment horizontal="center" vertical="center" wrapText="1"/>
      <protection locked="0"/>
    </xf>
    <xf numFmtId="0" fontId="7" fillId="11" borderId="10" xfId="0" applyFont="1" applyFill="1" applyBorder="1" applyAlignment="1" applyProtection="1">
      <alignment horizontal="center" vertical="center" wrapText="1"/>
      <protection hidden="1"/>
    </xf>
    <xf numFmtId="0" fontId="7" fillId="11" borderId="12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25" xfId="0" applyFont="1" applyFill="1" applyBorder="1" applyAlignment="1" applyProtection="1">
      <alignment horizontal="center" vertical="center" wrapText="1"/>
      <protection hidden="1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18" xfId="0" applyFont="1" applyFill="1" applyBorder="1" applyAlignment="1" applyProtection="1">
      <alignment horizontal="left" vertical="center" wrapText="1"/>
      <protection hidden="1"/>
    </xf>
    <xf numFmtId="0" fontId="7" fillId="11" borderId="19" xfId="0" applyFont="1" applyFill="1" applyBorder="1" applyAlignment="1" applyProtection="1">
      <alignment horizontal="left" vertical="center" wrapText="1"/>
      <protection hidden="1"/>
    </xf>
    <xf numFmtId="0" fontId="7" fillId="11" borderId="20" xfId="0" applyFont="1" applyFill="1" applyBorder="1" applyAlignment="1" applyProtection="1">
      <alignment horizontal="left" vertical="center" wrapText="1"/>
      <protection hidden="1"/>
    </xf>
    <xf numFmtId="0" fontId="7" fillId="11" borderId="23" xfId="0" applyFont="1" applyFill="1" applyBorder="1" applyAlignment="1" applyProtection="1">
      <alignment horizontal="left" vertical="center" wrapText="1"/>
      <protection hidden="1"/>
    </xf>
    <xf numFmtId="0" fontId="7" fillId="11" borderId="16" xfId="0" applyFont="1" applyFill="1" applyBorder="1" applyAlignment="1" applyProtection="1">
      <alignment horizontal="left" vertical="center" wrapText="1"/>
      <protection hidden="1"/>
    </xf>
    <xf numFmtId="0" fontId="7" fillId="11" borderId="24" xfId="0" applyFont="1" applyFill="1" applyBorder="1" applyAlignment="1" applyProtection="1">
      <alignment horizontal="left" vertical="center" wrapText="1"/>
      <protection hidden="1"/>
    </xf>
    <xf numFmtId="0" fontId="7" fillId="11" borderId="25" xfId="0" applyFont="1" applyFill="1" applyBorder="1" applyAlignment="1" applyProtection="1">
      <alignment horizontal="left" vertical="center" wrapText="1"/>
      <protection hidden="1"/>
    </xf>
    <xf numFmtId="0" fontId="7" fillId="11" borderId="10" xfId="0" applyFont="1" applyFill="1" applyBorder="1" applyAlignment="1" applyProtection="1">
      <alignment horizontal="left" vertical="center" wrapText="1"/>
      <protection hidden="1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10" fontId="2" fillId="4" borderId="49" xfId="2" applyNumberFormat="1" applyFont="1" applyFill="1" applyBorder="1" applyAlignment="1" applyProtection="1">
      <alignment horizontal="center" vertical="center" wrapText="1"/>
      <protection locked="0"/>
    </xf>
    <xf numFmtId="10" fontId="2" fillId="4" borderId="46" xfId="2" applyNumberFormat="1" applyFont="1" applyFill="1" applyBorder="1" applyAlignment="1" applyProtection="1">
      <alignment horizontal="center" vertical="center" wrapText="1"/>
      <protection locked="0"/>
    </xf>
    <xf numFmtId="10" fontId="2" fillId="4" borderId="50" xfId="2" applyNumberFormat="1" applyFont="1" applyFill="1" applyBorder="1" applyAlignment="1" applyProtection="1">
      <alignment horizontal="center" vertical="center" wrapText="1"/>
      <protection locked="0"/>
    </xf>
    <xf numFmtId="0" fontId="7" fillId="11" borderId="12" xfId="0" applyFont="1" applyFill="1" applyBorder="1" applyAlignment="1" applyProtection="1">
      <alignment horizontal="left" vertical="center" wrapText="1"/>
      <protection hidden="1"/>
    </xf>
    <xf numFmtId="0" fontId="7" fillId="11" borderId="1" xfId="0" applyFont="1" applyFill="1" applyBorder="1" applyAlignment="1" applyProtection="1">
      <alignment horizontal="left" vertical="center" wrapText="1"/>
      <protection hidden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7" fillId="11" borderId="18" xfId="0" applyFont="1" applyFill="1" applyBorder="1" applyAlignment="1" applyProtection="1">
      <alignment horizontal="right" vertical="center" wrapText="1"/>
      <protection hidden="1"/>
    </xf>
    <xf numFmtId="0" fontId="7" fillId="11" borderId="19" xfId="0" applyFont="1" applyFill="1" applyBorder="1" applyAlignment="1" applyProtection="1">
      <alignment horizontal="right" vertical="center" wrapText="1"/>
      <protection hidden="1"/>
    </xf>
    <xf numFmtId="10" fontId="7" fillId="11" borderId="19" xfId="2" applyNumberFormat="1" applyFont="1" applyFill="1" applyBorder="1" applyAlignment="1" applyProtection="1">
      <alignment horizontal="center" vertical="center" wrapText="1"/>
      <protection hidden="1"/>
    </xf>
    <xf numFmtId="10" fontId="7" fillId="11" borderId="20" xfId="2" applyNumberFormat="1" applyFont="1" applyFill="1" applyBorder="1" applyAlignment="1" applyProtection="1">
      <alignment horizontal="center" vertical="center" wrapText="1"/>
      <protection hidden="1"/>
    </xf>
    <xf numFmtId="0" fontId="7" fillId="11" borderId="31" xfId="0" applyFont="1" applyFill="1" applyBorder="1" applyAlignment="1" applyProtection="1">
      <alignment horizontal="center" vertical="center" wrapText="1"/>
      <protection hidden="1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27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1" fillId="13" borderId="52" xfId="0" applyFont="1" applyFill="1" applyBorder="1" applyAlignment="1" applyProtection="1">
      <alignment horizontal="center" vertical="center" wrapText="1"/>
      <protection hidden="1"/>
    </xf>
    <xf numFmtId="0" fontId="15" fillId="5" borderId="21" xfId="0" applyFont="1" applyFill="1" applyBorder="1" applyAlignment="1" applyProtection="1">
      <alignment horizontal="left" vertical="center" wrapText="1"/>
    </xf>
    <xf numFmtId="0" fontId="15" fillId="5" borderId="22" xfId="0" applyFont="1" applyFill="1" applyBorder="1" applyAlignment="1" applyProtection="1">
      <alignment horizontal="left" vertical="center" wrapText="1"/>
    </xf>
    <xf numFmtId="0" fontId="1" fillId="5" borderId="12" xfId="0" applyFont="1" applyFill="1" applyBorder="1" applyAlignment="1" applyProtection="1">
      <alignment horizontal="left" vertical="center" wrapText="1"/>
      <protection hidden="1"/>
    </xf>
    <xf numFmtId="0" fontId="1" fillId="5" borderId="1" xfId="0" applyFont="1" applyFill="1" applyBorder="1" applyAlignment="1" applyProtection="1">
      <alignment horizontal="left" vertical="center" wrapText="1"/>
      <protection hidden="1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2" fillId="4" borderId="48" xfId="0" applyFont="1" applyFill="1" applyBorder="1" applyAlignment="1" applyProtection="1">
      <alignment horizontal="center" vertical="center" wrapText="1"/>
    </xf>
    <xf numFmtId="0" fontId="2" fillId="4" borderId="46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1" fillId="13" borderId="31" xfId="0" applyFont="1" applyFill="1" applyBorder="1" applyAlignment="1" applyProtection="1">
      <alignment horizontal="center" vertical="center" wrapText="1"/>
      <protection hidden="1"/>
    </xf>
    <xf numFmtId="0" fontId="1" fillId="13" borderId="32" xfId="0" applyFont="1" applyFill="1" applyBorder="1" applyAlignment="1" applyProtection="1">
      <alignment horizontal="center" vertical="center" wrapText="1"/>
      <protection hidden="1"/>
    </xf>
    <xf numFmtId="0" fontId="1" fillId="13" borderId="51" xfId="0" applyFont="1" applyFill="1" applyBorder="1" applyAlignment="1" applyProtection="1">
      <alignment horizontal="center" vertical="center" wrapText="1"/>
      <protection hidden="1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2" fillId="5" borderId="48" xfId="0" applyFont="1" applyFill="1" applyBorder="1" applyAlignment="1" applyProtection="1">
      <alignment horizontal="left" vertical="top" wrapText="1"/>
      <protection locked="0"/>
    </xf>
    <xf numFmtId="0" fontId="2" fillId="5" borderId="46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Border="1" applyAlignment="1" applyProtection="1">
      <alignment horizontal="left" vertical="top" wrapText="1"/>
      <protection locked="0"/>
    </xf>
    <xf numFmtId="0" fontId="2" fillId="5" borderId="43" xfId="0" applyFont="1" applyFill="1" applyBorder="1" applyAlignment="1" applyProtection="1">
      <alignment horizontal="left" vertical="top" wrapText="1"/>
      <protection locked="0"/>
    </xf>
    <xf numFmtId="0" fontId="2" fillId="5" borderId="21" xfId="0" applyFont="1" applyFill="1" applyBorder="1" applyAlignment="1" applyProtection="1">
      <alignment horizontal="left" vertical="top" wrapText="1"/>
      <protection locked="0"/>
    </xf>
    <xf numFmtId="0" fontId="2" fillId="5" borderId="17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2" fillId="5" borderId="8" xfId="0" applyFont="1" applyFill="1" applyBorder="1" applyAlignment="1" applyProtection="1">
      <alignment horizontal="left" vertical="top" wrapText="1"/>
      <protection locked="0"/>
    </xf>
    <xf numFmtId="0" fontId="13" fillId="13" borderId="12" xfId="0" applyFont="1" applyFill="1" applyBorder="1" applyAlignment="1" applyProtection="1">
      <alignment horizontal="left" vertical="center" wrapText="1"/>
      <protection hidden="1"/>
    </xf>
    <xf numFmtId="0" fontId="13" fillId="13" borderId="1" xfId="0" applyFont="1" applyFill="1" applyBorder="1" applyAlignment="1" applyProtection="1">
      <alignment horizontal="left" vertical="center" wrapText="1"/>
      <protection hidden="1"/>
    </xf>
    <xf numFmtId="0" fontId="7" fillId="11" borderId="1" xfId="0" applyFont="1" applyFill="1" applyBorder="1" applyAlignment="1" applyProtection="1">
      <alignment horizontal="center" vertical="center" wrapText="1"/>
    </xf>
    <xf numFmtId="0" fontId="7" fillId="11" borderId="11" xfId="0" applyFont="1" applyFill="1" applyBorder="1" applyAlignment="1" applyProtection="1">
      <alignment horizontal="center" vertical="center" wrapText="1"/>
    </xf>
    <xf numFmtId="0" fontId="7" fillId="13" borderId="47" xfId="0" applyFont="1" applyFill="1" applyBorder="1" applyAlignment="1" applyProtection="1">
      <alignment horizontal="center" vertical="center" wrapText="1"/>
    </xf>
    <xf numFmtId="0" fontId="7" fillId="13" borderId="34" xfId="0" applyFont="1" applyFill="1" applyBorder="1" applyAlignment="1" applyProtection="1">
      <alignment horizontal="center" vertical="center" wrapText="1"/>
    </xf>
    <xf numFmtId="0" fontId="7" fillId="13" borderId="37" xfId="0" applyFont="1" applyFill="1" applyBorder="1" applyAlignment="1" applyProtection="1">
      <alignment horizontal="center" vertical="center" wrapText="1"/>
    </xf>
    <xf numFmtId="0" fontId="1" fillId="13" borderId="33" xfId="0" applyFont="1" applyFill="1" applyBorder="1" applyAlignment="1" applyProtection="1">
      <alignment horizontal="center" vertical="center" wrapText="1"/>
      <protection hidden="1"/>
    </xf>
    <xf numFmtId="0" fontId="1" fillId="7" borderId="48" xfId="0" applyFont="1" applyFill="1" applyBorder="1" applyAlignment="1" applyProtection="1">
      <alignment horizontal="center" vertical="center" wrapText="1"/>
    </xf>
    <xf numFmtId="0" fontId="1" fillId="7" borderId="46" xfId="0" applyFont="1" applyFill="1" applyBorder="1" applyAlignment="1" applyProtection="1">
      <alignment horizontal="center" vertical="center" wrapText="1"/>
    </xf>
    <xf numFmtId="0" fontId="1" fillId="7" borderId="50" xfId="0" applyFont="1" applyFill="1" applyBorder="1" applyAlignment="1" applyProtection="1">
      <alignment horizontal="center" vertical="center" wrapText="1"/>
    </xf>
    <xf numFmtId="0" fontId="1" fillId="7" borderId="47" xfId="0" applyFont="1" applyFill="1" applyBorder="1" applyAlignment="1" applyProtection="1">
      <alignment horizontal="center" vertical="center" wrapText="1"/>
    </xf>
    <xf numFmtId="0" fontId="1" fillId="7" borderId="34" xfId="0" applyFont="1" applyFill="1" applyBorder="1" applyAlignment="1" applyProtection="1">
      <alignment horizontal="center" vertical="center" wrapText="1"/>
    </xf>
    <xf numFmtId="0" fontId="1" fillId="7" borderId="35" xfId="0" applyFont="1" applyFill="1" applyBorder="1" applyAlignment="1" applyProtection="1">
      <alignment horizontal="center" vertical="center" wrapText="1"/>
    </xf>
    <xf numFmtId="0" fontId="13" fillId="5" borderId="18" xfId="0" applyFont="1" applyFill="1" applyBorder="1" applyAlignment="1" applyProtection="1">
      <alignment horizontal="center" vertical="top" wrapText="1"/>
      <protection locked="0"/>
    </xf>
    <xf numFmtId="0" fontId="13" fillId="5" borderId="19" xfId="0" applyFont="1" applyFill="1" applyBorder="1" applyAlignment="1" applyProtection="1">
      <alignment horizontal="center" vertical="top" wrapText="1"/>
      <protection locked="0"/>
    </xf>
    <xf numFmtId="0" fontId="13" fillId="5" borderId="20" xfId="0" applyFont="1" applyFill="1" applyBorder="1" applyAlignment="1" applyProtection="1">
      <alignment horizontal="center" vertical="top" wrapText="1"/>
      <protection locked="0"/>
    </xf>
    <xf numFmtId="0" fontId="1" fillId="13" borderId="2" xfId="0" applyFont="1" applyFill="1" applyBorder="1" applyAlignment="1" applyProtection="1">
      <alignment horizontal="left" vertical="center" wrapText="1"/>
      <protection hidden="1"/>
    </xf>
    <xf numFmtId="0" fontId="1" fillId="13" borderId="3" xfId="0" applyFont="1" applyFill="1" applyBorder="1" applyAlignment="1" applyProtection="1">
      <alignment horizontal="left" vertical="center" wrapText="1"/>
      <protection hidden="1"/>
    </xf>
    <xf numFmtId="0" fontId="1" fillId="13" borderId="29" xfId="0" applyFont="1" applyFill="1" applyBorder="1" applyAlignment="1" applyProtection="1">
      <alignment horizontal="left" vertical="center" wrapText="1"/>
      <protection hidden="1"/>
    </xf>
    <xf numFmtId="0" fontId="1" fillId="13" borderId="30" xfId="0" applyFont="1" applyFill="1" applyBorder="1" applyAlignment="1" applyProtection="1">
      <alignment horizontal="left" vertical="center" wrapText="1"/>
      <protection hidden="1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47" xfId="0" applyFont="1" applyFill="1" applyBorder="1" applyAlignment="1" applyProtection="1">
      <alignment horizontal="left" vertical="center" wrapText="1"/>
    </xf>
    <xf numFmtId="0" fontId="2" fillId="5" borderId="34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left" vertical="center" wrapText="1"/>
    </xf>
    <xf numFmtId="0" fontId="7" fillId="9" borderId="18" xfId="0" applyFont="1" applyFill="1" applyBorder="1" applyAlignment="1" applyProtection="1">
      <alignment horizontal="center" vertical="center" wrapText="1"/>
      <protection hidden="1"/>
    </xf>
    <xf numFmtId="0" fontId="7" fillId="9" borderId="19" xfId="0" applyFont="1" applyFill="1" applyBorder="1" applyAlignment="1" applyProtection="1">
      <alignment horizontal="center" vertical="center" wrapText="1"/>
      <protection hidden="1"/>
    </xf>
    <xf numFmtId="0" fontId="7" fillId="9" borderId="20" xfId="0" applyFont="1" applyFill="1" applyBorder="1" applyAlignment="1" applyProtection="1">
      <alignment horizontal="center" vertical="center" wrapText="1"/>
      <protection hidden="1"/>
    </xf>
    <xf numFmtId="0" fontId="16" fillId="12" borderId="18" xfId="0" applyFont="1" applyFill="1" applyBorder="1" applyAlignment="1" applyProtection="1">
      <alignment horizontal="center" vertical="center" wrapText="1"/>
      <protection locked="0"/>
    </xf>
    <xf numFmtId="0" fontId="16" fillId="12" borderId="19" xfId="0" applyFont="1" applyFill="1" applyBorder="1" applyAlignment="1" applyProtection="1">
      <alignment horizontal="center" vertical="center" wrapText="1"/>
      <protection locked="0"/>
    </xf>
    <xf numFmtId="0" fontId="16" fillId="12" borderId="20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16" fillId="4" borderId="23" xfId="0" applyFont="1" applyFill="1" applyBorder="1" applyAlignment="1" applyProtection="1">
      <alignment horizontal="center" vertical="center" wrapText="1"/>
      <protection locked="0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16" fillId="4" borderId="24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BE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111578</xdr:colOff>
      <xdr:row>0</xdr:row>
      <xdr:rowOff>182336</xdr:rowOff>
    </xdr:from>
    <xdr:to>
      <xdr:col>5</xdr:col>
      <xdr:colOff>216353</xdr:colOff>
      <xdr:row>5</xdr:row>
      <xdr:rowOff>178253</xdr:rowOff>
    </xdr:to>
    <xdr:pic>
      <xdr:nvPicPr>
        <xdr:cNvPr id="4" name="Picture 1" descr="AAST2 Logo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507" y="182336"/>
          <a:ext cx="1166132" cy="1043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235404</xdr:colOff>
      <xdr:row>1</xdr:row>
      <xdr:rowOff>8163</xdr:rowOff>
    </xdr:from>
    <xdr:to>
      <xdr:col>25</xdr:col>
      <xdr:colOff>6804</xdr:colOff>
      <xdr:row>5</xdr:row>
      <xdr:rowOff>125184</xdr:rowOff>
    </xdr:to>
    <xdr:pic>
      <xdr:nvPicPr>
        <xdr:cNvPr id="5" name="Picture 1" descr="D:\may\3_IFMT\logo las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6029" y="198663"/>
          <a:ext cx="1036864" cy="97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111578</xdr:colOff>
      <xdr:row>0</xdr:row>
      <xdr:rowOff>182336</xdr:rowOff>
    </xdr:from>
    <xdr:to>
      <xdr:col>5</xdr:col>
      <xdr:colOff>216353</xdr:colOff>
      <xdr:row>5</xdr:row>
      <xdr:rowOff>178253</xdr:rowOff>
    </xdr:to>
    <xdr:pic>
      <xdr:nvPicPr>
        <xdr:cNvPr id="4" name="Picture 1" descr="AAST2 Logo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228" y="182336"/>
          <a:ext cx="1171575" cy="1043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235404</xdr:colOff>
      <xdr:row>1</xdr:row>
      <xdr:rowOff>8163</xdr:rowOff>
    </xdr:from>
    <xdr:to>
      <xdr:col>25</xdr:col>
      <xdr:colOff>6804</xdr:colOff>
      <xdr:row>5</xdr:row>
      <xdr:rowOff>125184</xdr:rowOff>
    </xdr:to>
    <xdr:pic>
      <xdr:nvPicPr>
        <xdr:cNvPr id="5" name="Picture 1" descr="D:\may\3_IFMT\logo las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0304" y="198663"/>
          <a:ext cx="1047750" cy="974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59"/>
  <sheetViews>
    <sheetView showGridLines="0" tabSelected="1" zoomScale="85" zoomScaleNormal="85" zoomScaleSheetLayoutView="100" workbookViewId="0">
      <selection activeCell="A4" sqref="A4:AA4"/>
    </sheetView>
  </sheetViews>
  <sheetFormatPr defaultColWidth="3.7109375" defaultRowHeight="15" customHeight="1" x14ac:dyDescent="0.2"/>
  <cols>
    <col min="1" max="2" width="3.7109375" style="1" customWidth="1"/>
    <col min="3" max="3" width="4.85546875" style="1" customWidth="1"/>
    <col min="4" max="5" width="3.7109375" style="1" customWidth="1"/>
    <col min="6" max="6" width="3.85546875" style="1" customWidth="1"/>
    <col min="7" max="7" width="3" style="1" customWidth="1"/>
    <col min="8" max="8" width="2.5703125" style="1" customWidth="1"/>
    <col min="9" max="9" width="1.85546875" style="1" customWidth="1"/>
    <col min="10" max="10" width="3.5703125" style="1" customWidth="1"/>
    <col min="11" max="14" width="3.7109375" style="1" customWidth="1"/>
    <col min="15" max="15" width="6.42578125" style="1" customWidth="1"/>
    <col min="16" max="16" width="3.42578125" style="1" customWidth="1"/>
    <col min="17" max="17" width="3.5703125" style="1" customWidth="1"/>
    <col min="18" max="18" width="3.42578125" style="1" customWidth="1"/>
    <col min="19" max="19" width="3.28515625" style="1" customWidth="1"/>
    <col min="20" max="20" width="4.140625" style="1" customWidth="1"/>
    <col min="21" max="22" width="3.7109375" style="1" customWidth="1"/>
    <col min="23" max="23" width="4.28515625" style="1" customWidth="1"/>
    <col min="24" max="26" width="3.7109375" style="1" customWidth="1"/>
    <col min="27" max="27" width="2.85546875" style="1" customWidth="1"/>
    <col min="28" max="29" width="3.7109375" style="1"/>
    <col min="30" max="30" width="11.85546875" style="1" customWidth="1"/>
    <col min="31" max="32" width="3.7109375" style="1"/>
    <col min="33" max="33" width="5.85546875" style="1" bestFit="1" customWidth="1"/>
    <col min="34" max="34" width="3.7109375" style="1"/>
    <col min="35" max="35" width="4.28515625" style="1" bestFit="1" customWidth="1"/>
    <col min="36" max="36" width="51.5703125" style="1" bestFit="1" customWidth="1"/>
    <col min="37" max="37" width="3.7109375" style="1"/>
    <col min="38" max="38" width="6.7109375" style="1" bestFit="1" customWidth="1"/>
    <col min="39" max="16384" width="3.7109375" style="1"/>
  </cols>
  <sheetData>
    <row r="2" spans="1:29" ht="19.5" x14ac:dyDescent="0.2">
      <c r="A2" s="203" t="s">
        <v>136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</row>
    <row r="3" spans="1:29" ht="15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5"/>
    </row>
    <row r="4" spans="1:29" ht="18" x14ac:dyDescent="0.2">
      <c r="A4" s="212" t="s">
        <v>137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"/>
      <c r="AC4" s="4"/>
    </row>
    <row r="5" spans="1:29" ht="15" customHeight="1" x14ac:dyDescent="0.2">
      <c r="A5" s="117"/>
      <c r="B5" s="117"/>
      <c r="C5" s="117"/>
      <c r="D5" s="117"/>
      <c r="E5" s="117"/>
      <c r="F5" s="117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7"/>
      <c r="T5" s="117"/>
      <c r="U5" s="117"/>
      <c r="V5" s="117"/>
      <c r="W5" s="117"/>
      <c r="X5" s="117"/>
      <c r="Y5" s="117"/>
      <c r="Z5" s="117"/>
      <c r="AA5" s="117"/>
    </row>
    <row r="6" spans="1:29" ht="15" customHeight="1" thickBot="1" x14ac:dyDescent="0.25">
      <c r="A6" s="117"/>
      <c r="B6" s="117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7"/>
      <c r="V6" s="117"/>
      <c r="W6" s="117"/>
      <c r="X6" s="117"/>
      <c r="Y6" s="117"/>
      <c r="Z6" s="117"/>
      <c r="AA6" s="117"/>
    </row>
    <row r="7" spans="1:29" ht="16.5" customHeight="1" x14ac:dyDescent="0.2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205"/>
      <c r="L7" s="205"/>
      <c r="M7" s="205"/>
      <c r="N7" s="205"/>
      <c r="O7" s="205"/>
      <c r="P7" s="205"/>
      <c r="Q7" s="130"/>
      <c r="R7" s="130"/>
      <c r="S7" s="130"/>
      <c r="T7" s="130"/>
      <c r="U7" s="130"/>
      <c r="V7" s="131"/>
      <c r="W7" s="131"/>
      <c r="X7" s="131"/>
      <c r="Y7" s="131"/>
      <c r="Z7" s="131"/>
      <c r="AA7" s="132"/>
    </row>
    <row r="8" spans="1:29" ht="12.75" customHeight="1" thickBot="1" x14ac:dyDescent="0.25">
      <c r="A8" s="213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5"/>
    </row>
    <row r="9" spans="1:29" ht="27.75" customHeight="1" thickBot="1" x14ac:dyDescent="0.25">
      <c r="A9" s="133"/>
      <c r="B9" s="229" t="s">
        <v>165</v>
      </c>
      <c r="C9" s="230"/>
      <c r="D9" s="230"/>
      <c r="E9" s="230"/>
      <c r="F9" s="230"/>
      <c r="G9" s="230"/>
      <c r="H9" s="230"/>
      <c r="I9" s="230"/>
      <c r="J9" s="231"/>
      <c r="K9" s="232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4"/>
      <c r="Z9" s="139"/>
      <c r="AA9" s="140"/>
    </row>
    <row r="10" spans="1:29" ht="27.75" customHeight="1" thickBot="1" x14ac:dyDescent="0.25">
      <c r="A10" s="133"/>
      <c r="B10" s="229" t="s">
        <v>170</v>
      </c>
      <c r="C10" s="230"/>
      <c r="D10" s="230"/>
      <c r="E10" s="230"/>
      <c r="F10" s="230"/>
      <c r="G10" s="230"/>
      <c r="H10" s="230"/>
      <c r="I10" s="230"/>
      <c r="J10" s="231"/>
      <c r="K10" s="232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4"/>
      <c r="Z10" s="139"/>
      <c r="AA10" s="140"/>
    </row>
    <row r="11" spans="1:29" ht="16.5" customHeight="1" thickBot="1" x14ac:dyDescent="0.25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6"/>
      <c r="U11" s="137"/>
      <c r="V11" s="137"/>
      <c r="W11" s="137"/>
      <c r="X11" s="137"/>
      <c r="Y11" s="135"/>
      <c r="Z11" s="135"/>
      <c r="AA11" s="138"/>
    </row>
    <row r="12" spans="1:29" ht="43.5" customHeight="1" x14ac:dyDescent="0.2">
      <c r="A12" s="228" t="s">
        <v>169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</row>
    <row r="13" spans="1:29" ht="12.75" customHeight="1" thickBot="1" x14ac:dyDescent="0.25"/>
    <row r="14" spans="1:29" ht="15" customHeight="1" x14ac:dyDescent="0.2">
      <c r="A14" s="206" t="s">
        <v>0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7"/>
      <c r="U14" s="216" t="s">
        <v>7</v>
      </c>
      <c r="V14" s="217"/>
      <c r="W14" s="217"/>
      <c r="X14" s="217"/>
      <c r="Y14" s="217"/>
      <c r="Z14" s="217"/>
      <c r="AA14" s="218"/>
    </row>
    <row r="15" spans="1:29" ht="15" customHeight="1" thickBot="1" x14ac:dyDescent="0.25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"/>
      <c r="U15" s="219"/>
      <c r="V15" s="220"/>
      <c r="W15" s="220"/>
      <c r="X15" s="220"/>
      <c r="Y15" s="220"/>
      <c r="Z15" s="220"/>
      <c r="AA15" s="221"/>
    </row>
    <row r="16" spans="1:29" ht="12.75" x14ac:dyDescent="0.2">
      <c r="A16" s="208" t="s">
        <v>1</v>
      </c>
      <c r="B16" s="209"/>
      <c r="C16" s="209"/>
      <c r="D16" s="209"/>
      <c r="E16" s="209"/>
      <c r="F16" s="209"/>
      <c r="G16" s="209" t="s">
        <v>2</v>
      </c>
      <c r="H16" s="209"/>
      <c r="I16" s="209"/>
      <c r="J16" s="209"/>
      <c r="K16" s="209"/>
      <c r="L16" s="209"/>
      <c r="M16" s="209"/>
      <c r="N16" s="177" t="s">
        <v>3</v>
      </c>
      <c r="O16" s="178"/>
      <c r="P16" s="178"/>
      <c r="Q16" s="178"/>
      <c r="R16" s="178"/>
      <c r="S16" s="178"/>
      <c r="T16" s="178"/>
      <c r="U16" s="222"/>
      <c r="V16" s="223"/>
      <c r="W16" s="223"/>
      <c r="X16" s="223"/>
      <c r="Y16" s="223"/>
      <c r="Z16" s="223"/>
      <c r="AA16" s="224"/>
    </row>
    <row r="17" spans="1:28" ht="29.25" customHeight="1" thickBot="1" x14ac:dyDescent="0.25">
      <c r="A17" s="210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183"/>
      <c r="O17" s="184"/>
      <c r="P17" s="184"/>
      <c r="Q17" s="184"/>
      <c r="R17" s="184"/>
      <c r="S17" s="184"/>
      <c r="T17" s="184"/>
      <c r="U17" s="225"/>
      <c r="V17" s="226"/>
      <c r="W17" s="226"/>
      <c r="X17" s="226"/>
      <c r="Y17" s="226"/>
      <c r="Z17" s="226"/>
      <c r="AA17" s="227"/>
    </row>
    <row r="18" spans="1:28" ht="12.75" x14ac:dyDescent="0.2">
      <c r="A18" s="169" t="s">
        <v>4</v>
      </c>
      <c r="B18" s="170"/>
      <c r="C18" s="170"/>
      <c r="D18" s="170"/>
      <c r="E18" s="170"/>
      <c r="F18" s="170"/>
      <c r="G18" s="170" t="s">
        <v>5</v>
      </c>
      <c r="H18" s="170"/>
      <c r="I18" s="170"/>
      <c r="J18" s="170"/>
      <c r="K18" s="170"/>
      <c r="L18" s="170"/>
      <c r="M18" s="170"/>
      <c r="N18" s="174" t="s">
        <v>6</v>
      </c>
      <c r="O18" s="175"/>
      <c r="P18" s="175"/>
      <c r="Q18" s="175"/>
      <c r="R18" s="175"/>
      <c r="S18" s="175"/>
      <c r="T18" s="176"/>
      <c r="U18" s="177" t="s">
        <v>20</v>
      </c>
      <c r="V18" s="178"/>
      <c r="W18" s="178"/>
      <c r="X18" s="178"/>
      <c r="Y18" s="178"/>
      <c r="Z18" s="178"/>
      <c r="AA18" s="179"/>
    </row>
    <row r="19" spans="1:28" ht="29.25" customHeight="1" x14ac:dyDescent="0.2">
      <c r="A19" s="171"/>
      <c r="B19" s="172"/>
      <c r="C19" s="172"/>
      <c r="D19" s="172"/>
      <c r="E19" s="172"/>
      <c r="F19" s="172"/>
      <c r="G19" s="173"/>
      <c r="H19" s="173"/>
      <c r="I19" s="173"/>
      <c r="J19" s="173"/>
      <c r="K19" s="173"/>
      <c r="L19" s="173"/>
      <c r="M19" s="173"/>
      <c r="N19" s="183"/>
      <c r="O19" s="184"/>
      <c r="P19" s="184"/>
      <c r="Q19" s="184"/>
      <c r="R19" s="184"/>
      <c r="S19" s="184"/>
      <c r="T19" s="184"/>
      <c r="U19" s="180"/>
      <c r="V19" s="181"/>
      <c r="W19" s="181"/>
      <c r="X19" s="181"/>
      <c r="Y19" s="181"/>
      <c r="Z19" s="181"/>
      <c r="AA19" s="182"/>
    </row>
    <row r="20" spans="1:28" s="3" customFormat="1" ht="12.75" x14ac:dyDescent="0.2">
      <c r="A20" s="303" t="s">
        <v>8</v>
      </c>
      <c r="B20" s="304"/>
      <c r="C20" s="304"/>
      <c r="D20" s="304"/>
      <c r="E20" s="304"/>
      <c r="F20" s="305"/>
      <c r="G20" s="306" t="s">
        <v>9</v>
      </c>
      <c r="H20" s="304"/>
      <c r="I20" s="304"/>
      <c r="J20" s="304"/>
      <c r="K20" s="304"/>
      <c r="L20" s="304"/>
      <c r="M20" s="305"/>
      <c r="N20" s="307" t="s">
        <v>10</v>
      </c>
      <c r="O20" s="308"/>
      <c r="P20" s="308"/>
      <c r="Q20" s="308"/>
      <c r="R20" s="308"/>
      <c r="S20" s="308"/>
      <c r="T20" s="323"/>
      <c r="U20" s="307" t="s">
        <v>11</v>
      </c>
      <c r="V20" s="308"/>
      <c r="W20" s="308"/>
      <c r="X20" s="308"/>
      <c r="Y20" s="308"/>
      <c r="Z20" s="308"/>
      <c r="AA20" s="309"/>
    </row>
    <row r="21" spans="1:28" ht="29.25" customHeight="1" thickBot="1" x14ac:dyDescent="0.25">
      <c r="A21" s="301"/>
      <c r="B21" s="289"/>
      <c r="C21" s="289"/>
      <c r="D21" s="289"/>
      <c r="E21" s="289"/>
      <c r="F21" s="289"/>
      <c r="G21" s="302"/>
      <c r="H21" s="302"/>
      <c r="I21" s="302"/>
      <c r="J21" s="302"/>
      <c r="K21" s="302"/>
      <c r="L21" s="302"/>
      <c r="M21" s="302"/>
      <c r="N21" s="324"/>
      <c r="O21" s="325"/>
      <c r="P21" s="325"/>
      <c r="Q21" s="325"/>
      <c r="R21" s="325"/>
      <c r="S21" s="325"/>
      <c r="T21" s="326"/>
      <c r="U21" s="310"/>
      <c r="V21" s="311"/>
      <c r="W21" s="311"/>
      <c r="X21" s="311"/>
      <c r="Y21" s="311"/>
      <c r="Z21" s="311"/>
      <c r="AA21" s="312"/>
    </row>
    <row r="22" spans="1:28" ht="21" customHeight="1" thickBot="1" x14ac:dyDescent="0.25">
      <c r="A22" s="11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45" customHeight="1" x14ac:dyDescent="0.2">
      <c r="A23" s="145" t="s">
        <v>12</v>
      </c>
      <c r="B23" s="144"/>
      <c r="C23" s="144"/>
      <c r="D23" s="144"/>
      <c r="E23" s="144"/>
      <c r="F23" s="144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4" t="s">
        <v>13</v>
      </c>
      <c r="T23" s="144"/>
      <c r="U23" s="144"/>
      <c r="V23" s="313"/>
      <c r="W23" s="314"/>
      <c r="X23" s="314"/>
      <c r="Y23" s="314"/>
      <c r="Z23" s="314"/>
      <c r="AA23" s="315"/>
    </row>
    <row r="24" spans="1:28" ht="45" customHeight="1" x14ac:dyDescent="0.2">
      <c r="A24" s="328" t="s">
        <v>15</v>
      </c>
      <c r="B24" s="322"/>
      <c r="C24" s="322"/>
      <c r="D24" s="322"/>
      <c r="E24" s="322"/>
      <c r="F24" s="322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2" t="s">
        <v>13</v>
      </c>
      <c r="T24" s="322"/>
      <c r="U24" s="322"/>
      <c r="V24" s="316"/>
      <c r="W24" s="317"/>
      <c r="X24" s="317"/>
      <c r="Y24" s="317"/>
      <c r="Z24" s="317"/>
      <c r="AA24" s="318"/>
    </row>
    <row r="25" spans="1:28" ht="45" customHeight="1" thickBot="1" x14ac:dyDescent="0.25">
      <c r="A25" s="330" t="s">
        <v>16</v>
      </c>
      <c r="B25" s="327"/>
      <c r="C25" s="327"/>
      <c r="D25" s="327"/>
      <c r="E25" s="327"/>
      <c r="F25" s="327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27" t="s">
        <v>13</v>
      </c>
      <c r="T25" s="327"/>
      <c r="U25" s="327"/>
      <c r="V25" s="319"/>
      <c r="W25" s="320"/>
      <c r="X25" s="320"/>
      <c r="Y25" s="320"/>
      <c r="Z25" s="320"/>
      <c r="AA25" s="321"/>
    </row>
    <row r="26" spans="1:28" s="10" customFormat="1" ht="12.75" customHeight="1" x14ac:dyDescent="0.2">
      <c r="A26" s="145" t="s">
        <v>14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90"/>
    </row>
    <row r="27" spans="1:28" ht="17.25" customHeight="1" thickBot="1" x14ac:dyDescent="0.25">
      <c r="A27" s="188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2"/>
    </row>
    <row r="28" spans="1:28" ht="17.2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2.75" customHeight="1" x14ac:dyDescent="0.2">
      <c r="A29" s="168" t="s">
        <v>31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36"/>
    </row>
    <row r="30" spans="1:28" ht="13.5" thickBot="1" x14ac:dyDescent="0.25">
      <c r="A30" s="299"/>
      <c r="B30" s="299"/>
      <c r="C30" s="299"/>
      <c r="D30" s="294"/>
      <c r="E30" s="294"/>
      <c r="F30" s="294"/>
      <c r="G30" s="294"/>
      <c r="H30" s="294"/>
      <c r="I30" s="299"/>
      <c r="J30" s="299"/>
      <c r="K30" s="294"/>
      <c r="L30" s="294"/>
      <c r="M30" s="294"/>
      <c r="N30" s="294"/>
      <c r="O30" s="298"/>
      <c r="P30" s="298"/>
      <c r="Q30" s="298"/>
      <c r="R30" s="298"/>
      <c r="S30" s="298"/>
      <c r="T30" s="9"/>
      <c r="U30" s="300"/>
      <c r="V30" s="300"/>
      <c r="W30" s="300"/>
      <c r="X30" s="9"/>
      <c r="Y30" s="9"/>
      <c r="Z30" s="9"/>
      <c r="AA30" s="9"/>
      <c r="AB30" s="9"/>
    </row>
    <row r="31" spans="1:28" ht="13.5" thickBot="1" x14ac:dyDescent="0.25">
      <c r="A31" s="332" t="s">
        <v>30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4"/>
      <c r="AB31" s="39"/>
    </row>
    <row r="32" spans="1:28" ht="27" customHeight="1" thickBot="1" x14ac:dyDescent="0.25">
      <c r="A32" s="338" t="s">
        <v>160</v>
      </c>
      <c r="B32" s="339"/>
      <c r="C32" s="339"/>
      <c r="D32" s="339"/>
      <c r="E32" s="339"/>
      <c r="F32" s="339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27" t="s">
        <v>22</v>
      </c>
      <c r="T32" s="327"/>
      <c r="U32" s="327"/>
      <c r="V32" s="341"/>
      <c r="W32" s="342"/>
      <c r="X32" s="342"/>
      <c r="Y32" s="342"/>
      <c r="Z32" s="342"/>
      <c r="AA32" s="343"/>
    </row>
    <row r="33" spans="1:28" ht="27" customHeight="1" thickBot="1" x14ac:dyDescent="0.25">
      <c r="A33" s="350" t="s">
        <v>158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2" t="e">
        <f>VLOOKUP($K$9,Ranks!$A$1:$B$13,2,0)</f>
        <v>#N/A</v>
      </c>
      <c r="W33" s="352"/>
      <c r="X33" s="352"/>
      <c r="Y33" s="352"/>
      <c r="Z33" s="352"/>
      <c r="AA33" s="353"/>
    </row>
    <row r="34" spans="1:28" ht="13.5" thickBot="1" x14ac:dyDescent="0.25">
      <c r="A34" s="335" t="e">
        <f>"B)   "&amp;IF($V$33="Deck"," Nautical Basic Studies   ( الدراسات الأساسية) ",IF($V$33="Engine/ETO","Marine Engineering Basic Studies  ( الدراسات الأساسية  )","Basic Studies     ( الدراسات الأساسية  )"))</f>
        <v>#N/A</v>
      </c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7"/>
      <c r="AB34" s="9"/>
    </row>
    <row r="35" spans="1:28" ht="27" customHeight="1" thickBot="1" x14ac:dyDescent="0.25">
      <c r="A35" s="344" t="s">
        <v>160</v>
      </c>
      <c r="B35" s="345"/>
      <c r="C35" s="345"/>
      <c r="D35" s="345"/>
      <c r="E35" s="345"/>
      <c r="F35" s="345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22" t="s">
        <v>23</v>
      </c>
      <c r="T35" s="322"/>
      <c r="U35" s="322"/>
      <c r="V35" s="347"/>
      <c r="W35" s="348"/>
      <c r="X35" s="348"/>
      <c r="Y35" s="348"/>
      <c r="Z35" s="348"/>
      <c r="AA35" s="349"/>
    </row>
    <row r="36" spans="1:28" ht="13.5" thickBot="1" x14ac:dyDescent="0.25">
      <c r="A36" s="332" t="e">
        <f>"C)   "&amp;IF($V$33="Deck"," Bachelor of Maritime Transport (Nautical Technology) ",IF($V$33="Engine/ETO","Bachelor of Marine Engineering Technology ","Bachelor Degree "))</f>
        <v>#N/A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4"/>
      <c r="AB36" s="9"/>
    </row>
    <row r="37" spans="1:28" ht="27" customHeight="1" thickBot="1" x14ac:dyDescent="0.25">
      <c r="A37" s="161" t="s">
        <v>160</v>
      </c>
      <c r="B37" s="162"/>
      <c r="C37" s="162"/>
      <c r="D37" s="162"/>
      <c r="E37" s="162"/>
      <c r="F37" s="162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4" t="s">
        <v>23</v>
      </c>
      <c r="T37" s="164"/>
      <c r="U37" s="164"/>
      <c r="V37" s="165"/>
      <c r="W37" s="166"/>
      <c r="X37" s="166"/>
      <c r="Y37" s="166"/>
      <c r="Z37" s="166"/>
      <c r="AA37" s="167"/>
    </row>
    <row r="38" spans="1:28" ht="48.75" customHeight="1" x14ac:dyDescent="0.2">
      <c r="A38" s="9"/>
      <c r="B38" s="9"/>
      <c r="C38" s="9"/>
      <c r="D38" s="9"/>
      <c r="E38" s="9"/>
      <c r="F38" s="9"/>
      <c r="G38" s="21"/>
      <c r="H38" s="21"/>
      <c r="I38" s="21"/>
      <c r="J38" s="21"/>
      <c r="K38" s="21"/>
      <c r="L38" s="21"/>
      <c r="M38" s="21"/>
      <c r="N38" s="21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5.75" customHeight="1" x14ac:dyDescent="0.2">
      <c r="A39" s="168" t="s">
        <v>32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36"/>
    </row>
    <row r="40" spans="1:28" ht="15" customHeight="1" thickBo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1:28" s="3" customFormat="1" ht="12.75" customHeight="1" x14ac:dyDescent="0.2">
      <c r="A41" s="157" t="s">
        <v>24</v>
      </c>
      <c r="B41" s="158"/>
      <c r="C41" s="158"/>
      <c r="D41" s="158"/>
      <c r="E41" s="158"/>
      <c r="F41" s="158"/>
      <c r="G41" s="160"/>
      <c r="H41" s="354" t="s">
        <v>25</v>
      </c>
      <c r="I41" s="178"/>
      <c r="J41" s="178"/>
      <c r="K41" s="177" t="s">
        <v>112</v>
      </c>
      <c r="L41" s="179"/>
      <c r="M41" s="354" t="s">
        <v>26</v>
      </c>
      <c r="N41" s="178"/>
      <c r="O41" s="179"/>
      <c r="P41" s="157" t="s">
        <v>29</v>
      </c>
      <c r="Q41" s="158"/>
      <c r="R41" s="158"/>
      <c r="S41" s="158"/>
      <c r="T41" s="157" t="s">
        <v>27</v>
      </c>
      <c r="U41" s="158"/>
      <c r="V41" s="158"/>
      <c r="W41" s="158"/>
      <c r="X41" s="157" t="s">
        <v>28</v>
      </c>
      <c r="Y41" s="158"/>
      <c r="Z41" s="158"/>
      <c r="AA41" s="159"/>
      <c r="AB41" s="25"/>
    </row>
    <row r="42" spans="1:28" ht="18" customHeight="1" x14ac:dyDescent="0.2">
      <c r="A42" s="246"/>
      <c r="B42" s="243"/>
      <c r="C42" s="243"/>
      <c r="D42" s="243"/>
      <c r="E42" s="243"/>
      <c r="F42" s="243"/>
      <c r="G42" s="243"/>
      <c r="H42" s="260"/>
      <c r="I42" s="261"/>
      <c r="J42" s="262"/>
      <c r="K42" s="235" t="e">
        <f t="shared" ref="K42:K48" si="0">IF($V$33="Deck", "  N/A  ","     ")</f>
        <v>#N/A</v>
      </c>
      <c r="L42" s="236"/>
      <c r="M42" s="260"/>
      <c r="N42" s="261"/>
      <c r="O42" s="262"/>
      <c r="P42" s="243"/>
      <c r="Q42" s="243"/>
      <c r="R42" s="243"/>
      <c r="S42" s="243"/>
      <c r="T42" s="241"/>
      <c r="U42" s="241"/>
      <c r="V42" s="241"/>
      <c r="W42" s="241"/>
      <c r="X42" s="241"/>
      <c r="Y42" s="241"/>
      <c r="Z42" s="241"/>
      <c r="AA42" s="242"/>
      <c r="AB42" s="21"/>
    </row>
    <row r="43" spans="1:28" ht="18" customHeight="1" x14ac:dyDescent="0.2">
      <c r="A43" s="246"/>
      <c r="B43" s="243"/>
      <c r="C43" s="243"/>
      <c r="D43" s="243"/>
      <c r="E43" s="243"/>
      <c r="F43" s="243"/>
      <c r="G43" s="243"/>
      <c r="H43" s="260"/>
      <c r="I43" s="261"/>
      <c r="J43" s="262"/>
      <c r="K43" s="235" t="e">
        <f t="shared" si="0"/>
        <v>#N/A</v>
      </c>
      <c r="L43" s="236"/>
      <c r="M43" s="260"/>
      <c r="N43" s="261"/>
      <c r="O43" s="262"/>
      <c r="P43" s="243"/>
      <c r="Q43" s="243"/>
      <c r="R43" s="243"/>
      <c r="S43" s="243"/>
      <c r="T43" s="241"/>
      <c r="U43" s="241"/>
      <c r="V43" s="241"/>
      <c r="W43" s="241"/>
      <c r="X43" s="241"/>
      <c r="Y43" s="241"/>
      <c r="Z43" s="241"/>
      <c r="AA43" s="242"/>
      <c r="AB43" s="21"/>
    </row>
    <row r="44" spans="1:28" ht="18" customHeight="1" x14ac:dyDescent="0.2">
      <c r="A44" s="246"/>
      <c r="B44" s="243"/>
      <c r="C44" s="243"/>
      <c r="D44" s="243"/>
      <c r="E44" s="243"/>
      <c r="F44" s="243"/>
      <c r="G44" s="243"/>
      <c r="H44" s="260"/>
      <c r="I44" s="261"/>
      <c r="J44" s="262"/>
      <c r="K44" s="235" t="e">
        <f t="shared" si="0"/>
        <v>#N/A</v>
      </c>
      <c r="L44" s="236"/>
      <c r="M44" s="260"/>
      <c r="N44" s="261"/>
      <c r="O44" s="262"/>
      <c r="P44" s="243"/>
      <c r="Q44" s="243"/>
      <c r="R44" s="243"/>
      <c r="S44" s="243"/>
      <c r="T44" s="241"/>
      <c r="U44" s="241"/>
      <c r="V44" s="241"/>
      <c r="W44" s="241"/>
      <c r="X44" s="241"/>
      <c r="Y44" s="241"/>
      <c r="Z44" s="241"/>
      <c r="AA44" s="242"/>
      <c r="AB44" s="21"/>
    </row>
    <row r="45" spans="1:28" ht="18" customHeight="1" x14ac:dyDescent="0.2">
      <c r="A45" s="246"/>
      <c r="B45" s="243"/>
      <c r="C45" s="243"/>
      <c r="D45" s="243"/>
      <c r="E45" s="243"/>
      <c r="F45" s="243"/>
      <c r="G45" s="243"/>
      <c r="H45" s="260"/>
      <c r="I45" s="261"/>
      <c r="J45" s="262"/>
      <c r="K45" s="235" t="e">
        <f t="shared" si="0"/>
        <v>#N/A</v>
      </c>
      <c r="L45" s="236"/>
      <c r="M45" s="260"/>
      <c r="N45" s="261"/>
      <c r="O45" s="262"/>
      <c r="P45" s="243"/>
      <c r="Q45" s="243"/>
      <c r="R45" s="243"/>
      <c r="S45" s="243"/>
      <c r="T45" s="241"/>
      <c r="U45" s="241"/>
      <c r="V45" s="241"/>
      <c r="W45" s="241"/>
      <c r="X45" s="241"/>
      <c r="Y45" s="241"/>
      <c r="Z45" s="241"/>
      <c r="AA45" s="242"/>
      <c r="AB45" s="21"/>
    </row>
    <row r="46" spans="1:28" ht="18" customHeight="1" x14ac:dyDescent="0.2">
      <c r="A46" s="246"/>
      <c r="B46" s="243"/>
      <c r="C46" s="243"/>
      <c r="D46" s="243"/>
      <c r="E46" s="243"/>
      <c r="F46" s="243"/>
      <c r="G46" s="243"/>
      <c r="H46" s="260"/>
      <c r="I46" s="261"/>
      <c r="J46" s="262"/>
      <c r="K46" s="235" t="e">
        <f t="shared" si="0"/>
        <v>#N/A</v>
      </c>
      <c r="L46" s="236"/>
      <c r="M46" s="260"/>
      <c r="N46" s="261"/>
      <c r="O46" s="262"/>
      <c r="P46" s="243"/>
      <c r="Q46" s="243"/>
      <c r="R46" s="243"/>
      <c r="S46" s="243"/>
      <c r="T46" s="241"/>
      <c r="U46" s="241"/>
      <c r="V46" s="241"/>
      <c r="W46" s="241"/>
      <c r="X46" s="241"/>
      <c r="Y46" s="241"/>
      <c r="Z46" s="241"/>
      <c r="AA46" s="242"/>
      <c r="AB46" s="21"/>
    </row>
    <row r="47" spans="1:28" ht="18" customHeight="1" x14ac:dyDescent="0.2">
      <c r="A47" s="246"/>
      <c r="B47" s="243"/>
      <c r="C47" s="243"/>
      <c r="D47" s="243"/>
      <c r="E47" s="243"/>
      <c r="F47" s="243"/>
      <c r="G47" s="243"/>
      <c r="H47" s="260"/>
      <c r="I47" s="261"/>
      <c r="J47" s="262"/>
      <c r="K47" s="235" t="e">
        <f t="shared" si="0"/>
        <v>#N/A</v>
      </c>
      <c r="L47" s="236"/>
      <c r="M47" s="260"/>
      <c r="N47" s="261"/>
      <c r="O47" s="262"/>
      <c r="P47" s="243"/>
      <c r="Q47" s="243"/>
      <c r="R47" s="243"/>
      <c r="S47" s="243"/>
      <c r="T47" s="241"/>
      <c r="U47" s="241"/>
      <c r="V47" s="241"/>
      <c r="W47" s="241"/>
      <c r="X47" s="241"/>
      <c r="Y47" s="241"/>
      <c r="Z47" s="241"/>
      <c r="AA47" s="242"/>
      <c r="AB47" s="21"/>
    </row>
    <row r="48" spans="1:28" ht="18" customHeight="1" thickBot="1" x14ac:dyDescent="0.25">
      <c r="A48" s="239"/>
      <c r="B48" s="240"/>
      <c r="C48" s="240"/>
      <c r="D48" s="240"/>
      <c r="E48" s="240"/>
      <c r="F48" s="240"/>
      <c r="G48" s="240"/>
      <c r="H48" s="355"/>
      <c r="I48" s="356"/>
      <c r="J48" s="357"/>
      <c r="K48" s="237" t="e">
        <f t="shared" si="0"/>
        <v>#N/A</v>
      </c>
      <c r="L48" s="238"/>
      <c r="M48" s="355"/>
      <c r="N48" s="356"/>
      <c r="O48" s="357"/>
      <c r="P48" s="240"/>
      <c r="Q48" s="240"/>
      <c r="R48" s="240"/>
      <c r="S48" s="240"/>
      <c r="T48" s="244"/>
      <c r="U48" s="244"/>
      <c r="V48" s="244"/>
      <c r="W48" s="244"/>
      <c r="X48" s="244"/>
      <c r="Y48" s="244"/>
      <c r="Z48" s="244"/>
      <c r="AA48" s="245"/>
      <c r="AB48" s="38"/>
    </row>
    <row r="49" spans="1:30" ht="12" customHeigh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30" ht="15" customHeight="1" x14ac:dyDescent="0.2">
      <c r="A50" s="150" t="s">
        <v>80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36"/>
    </row>
    <row r="51" spans="1:30" ht="15" customHeight="1" thickBot="1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36"/>
    </row>
    <row r="52" spans="1:30" ht="107.25" customHeight="1" thickBot="1" x14ac:dyDescent="0.25">
      <c r="A52" s="396"/>
      <c r="B52" s="397"/>
      <c r="C52" s="397"/>
      <c r="D52" s="397"/>
      <c r="E52" s="397"/>
      <c r="F52" s="397"/>
      <c r="G52" s="397"/>
      <c r="H52" s="397"/>
      <c r="I52" s="397"/>
      <c r="J52" s="397"/>
      <c r="K52" s="397"/>
      <c r="L52" s="397"/>
      <c r="M52" s="397"/>
      <c r="N52" s="397"/>
      <c r="O52" s="397"/>
      <c r="P52" s="397"/>
      <c r="Q52" s="397"/>
      <c r="R52" s="397"/>
      <c r="S52" s="397"/>
      <c r="T52" s="397"/>
      <c r="U52" s="397"/>
      <c r="V52" s="397"/>
      <c r="W52" s="397"/>
      <c r="X52" s="397"/>
      <c r="Y52" s="397"/>
      <c r="Z52" s="398"/>
      <c r="AA52" s="141"/>
      <c r="AB52" s="36"/>
    </row>
    <row r="53" spans="1:30" ht="15" customHeight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36"/>
    </row>
    <row r="54" spans="1:30" ht="15" customHeight="1" x14ac:dyDescent="0.2">
      <c r="A54" s="150" t="s">
        <v>81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36"/>
    </row>
    <row r="55" spans="1:30" ht="12.75" x14ac:dyDescent="0.2">
      <c r="A55" s="407" t="s">
        <v>74</v>
      </c>
      <c r="B55" s="407"/>
      <c r="C55" s="407"/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  <c r="Y55" s="407"/>
      <c r="Z55" s="407"/>
      <c r="AA55" s="407"/>
      <c r="AB55" s="21"/>
    </row>
    <row r="56" spans="1:30" ht="13.5" thickBot="1" x14ac:dyDescent="0.25">
      <c r="A56" s="9"/>
      <c r="B56" s="9"/>
      <c r="C56" s="9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30" ht="15" customHeight="1" thickBot="1" x14ac:dyDescent="0.25">
      <c r="A57" s="399" t="s">
        <v>75</v>
      </c>
      <c r="B57" s="400"/>
      <c r="C57" s="400"/>
      <c r="D57" s="400"/>
      <c r="E57" s="400"/>
      <c r="F57" s="400"/>
      <c r="G57" s="400"/>
      <c r="H57" s="400"/>
      <c r="I57" s="400"/>
      <c r="J57" s="400"/>
      <c r="K57" s="400"/>
      <c r="L57" s="400"/>
      <c r="M57" s="400"/>
      <c r="N57" s="400"/>
      <c r="O57" s="400"/>
      <c r="P57" s="400"/>
      <c r="Q57" s="400"/>
      <c r="R57" s="400"/>
      <c r="S57" s="400"/>
      <c r="T57" s="400"/>
      <c r="U57" s="400"/>
      <c r="V57" s="400"/>
      <c r="W57" s="400"/>
      <c r="X57" s="250"/>
      <c r="Y57" s="251"/>
      <c r="Z57" s="252"/>
      <c r="AA57" s="128"/>
      <c r="AB57" s="21"/>
      <c r="AD57" s="127"/>
    </row>
    <row r="58" spans="1:30" ht="21.75" customHeight="1" x14ac:dyDescent="0.2">
      <c r="A58" s="404" t="s">
        <v>33</v>
      </c>
      <c r="B58" s="405"/>
      <c r="C58" s="405"/>
      <c r="D58" s="405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5"/>
      <c r="V58" s="405"/>
      <c r="W58" s="405"/>
      <c r="X58" s="406"/>
      <c r="Y58" s="406"/>
      <c r="Z58" s="406"/>
      <c r="AA58" s="53"/>
      <c r="AB58" s="21"/>
    </row>
    <row r="59" spans="1:30" ht="15" customHeight="1" x14ac:dyDescent="0.2">
      <c r="A59" s="401" t="s">
        <v>78</v>
      </c>
      <c r="B59" s="402"/>
      <c r="C59" s="402"/>
      <c r="D59" s="402"/>
      <c r="E59" s="402"/>
      <c r="F59" s="402"/>
      <c r="G59" s="402"/>
      <c r="H59" s="402"/>
      <c r="I59" s="402" t="s">
        <v>77</v>
      </c>
      <c r="J59" s="402"/>
      <c r="K59" s="402"/>
      <c r="L59" s="402"/>
      <c r="M59" s="402"/>
      <c r="N59" s="402"/>
      <c r="O59" s="402"/>
      <c r="P59" s="402"/>
      <c r="Q59" s="402"/>
      <c r="R59" s="402" t="s">
        <v>76</v>
      </c>
      <c r="S59" s="402"/>
      <c r="T59" s="402"/>
      <c r="U59" s="402"/>
      <c r="V59" s="402"/>
      <c r="W59" s="402"/>
      <c r="X59" s="402"/>
      <c r="Y59" s="402"/>
      <c r="Z59" s="402"/>
      <c r="AA59" s="43"/>
      <c r="AB59" s="21"/>
    </row>
    <row r="60" spans="1:30" ht="15" customHeight="1" x14ac:dyDescent="0.2">
      <c r="A60" s="403"/>
      <c r="B60" s="270"/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59"/>
      <c r="S60" s="259"/>
      <c r="T60" s="259"/>
      <c r="U60" s="259"/>
      <c r="V60" s="259"/>
      <c r="W60" s="259"/>
      <c r="X60" s="259"/>
      <c r="Y60" s="259"/>
      <c r="Z60" s="259"/>
      <c r="AA60" s="43"/>
      <c r="AB60" s="21"/>
    </row>
    <row r="61" spans="1:30" ht="13.5" thickBot="1" x14ac:dyDescent="0.25">
      <c r="A61" s="56"/>
      <c r="B61" s="9"/>
      <c r="C61" s="9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43"/>
      <c r="AB61" s="21"/>
    </row>
    <row r="62" spans="1:30" ht="15" customHeight="1" thickBot="1" x14ac:dyDescent="0.25">
      <c r="A62" s="248" t="s">
        <v>79</v>
      </c>
      <c r="B62" s="249"/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50"/>
      <c r="Y62" s="251"/>
      <c r="Z62" s="252"/>
      <c r="AA62" s="53"/>
      <c r="AB62" s="21"/>
    </row>
    <row r="63" spans="1:30" ht="13.5" thickBot="1" x14ac:dyDescent="0.25">
      <c r="A63" s="56"/>
      <c r="B63" s="9"/>
      <c r="C63" s="9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43"/>
      <c r="AB63" s="21"/>
    </row>
    <row r="64" spans="1:30" ht="15" customHeight="1" thickBot="1" x14ac:dyDescent="0.25">
      <c r="A64" s="248" t="s">
        <v>111</v>
      </c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50"/>
      <c r="Y64" s="251"/>
      <c r="Z64" s="252"/>
      <c r="AA64" s="53"/>
      <c r="AB64" s="21"/>
    </row>
    <row r="65" spans="1:28" ht="5.25" customHeight="1" x14ac:dyDescent="0.2">
      <c r="A65" s="364"/>
      <c r="B65" s="365"/>
      <c r="C65" s="365"/>
      <c r="D65" s="365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298"/>
      <c r="Y65" s="298"/>
      <c r="Z65" s="298"/>
      <c r="AA65" s="43"/>
      <c r="AB65" s="21"/>
    </row>
    <row r="66" spans="1:28" ht="15" customHeight="1" x14ac:dyDescent="0.2">
      <c r="A66" s="366" t="s">
        <v>33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  <c r="Z66" s="367"/>
      <c r="AA66" s="42"/>
    </row>
    <row r="67" spans="1:28" ht="6.75" customHeight="1" x14ac:dyDescent="0.2">
      <c r="A67" s="368"/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  <c r="W67" s="369"/>
      <c r="X67" s="369"/>
      <c r="Y67" s="369"/>
      <c r="Z67" s="369"/>
      <c r="AA67" s="43"/>
      <c r="AB67" s="21"/>
    </row>
    <row r="68" spans="1:28" ht="15" customHeight="1" x14ac:dyDescent="0.2">
      <c r="A68" s="255" t="s">
        <v>34</v>
      </c>
      <c r="B68" s="256"/>
      <c r="C68" s="256"/>
      <c r="D68" s="256"/>
      <c r="E68" s="256"/>
      <c r="F68" s="256"/>
      <c r="G68" s="256"/>
      <c r="H68" s="256"/>
      <c r="I68" s="256" t="s">
        <v>35</v>
      </c>
      <c r="J68" s="256"/>
      <c r="K68" s="256"/>
      <c r="L68" s="256"/>
      <c r="M68" s="256"/>
      <c r="N68" s="256"/>
      <c r="O68" s="256"/>
      <c r="P68" s="256"/>
      <c r="Q68" s="256"/>
      <c r="R68" s="256" t="s">
        <v>36</v>
      </c>
      <c r="S68" s="256"/>
      <c r="T68" s="256"/>
      <c r="U68" s="256"/>
      <c r="V68" s="256"/>
      <c r="W68" s="256"/>
      <c r="X68" s="256"/>
      <c r="Y68" s="256"/>
      <c r="Z68" s="256"/>
      <c r="AA68" s="43"/>
      <c r="AB68" s="21"/>
    </row>
    <row r="69" spans="1:28" ht="15" customHeight="1" thickBot="1" x14ac:dyDescent="0.25">
      <c r="A69" s="257"/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  <c r="S69" s="258"/>
      <c r="T69" s="258"/>
      <c r="U69" s="258"/>
      <c r="V69" s="258"/>
      <c r="W69" s="258"/>
      <c r="X69" s="258"/>
      <c r="Y69" s="258"/>
      <c r="Z69" s="258"/>
      <c r="AA69" s="43"/>
      <c r="AB69" s="21"/>
    </row>
    <row r="70" spans="1:28" ht="15" customHeight="1" x14ac:dyDescent="0.2">
      <c r="A70" s="193" t="s">
        <v>162</v>
      </c>
      <c r="B70" s="194"/>
      <c r="C70" s="194"/>
      <c r="D70" s="194"/>
      <c r="E70" s="194"/>
      <c r="F70" s="194"/>
      <c r="G70" s="194"/>
      <c r="H70" s="195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200"/>
      <c r="AA70" s="43"/>
      <c r="AB70" s="21"/>
    </row>
    <row r="71" spans="1:28" ht="15" customHeight="1" thickBot="1" x14ac:dyDescent="0.25">
      <c r="A71" s="196"/>
      <c r="B71" s="197"/>
      <c r="C71" s="197"/>
      <c r="D71" s="197"/>
      <c r="E71" s="197"/>
      <c r="F71" s="197"/>
      <c r="G71" s="197"/>
      <c r="H71" s="198"/>
      <c r="I71" s="201"/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2"/>
      <c r="AA71" s="61"/>
      <c r="AB71" s="21"/>
    </row>
    <row r="72" spans="1:28" ht="21" customHeight="1" thickBot="1" x14ac:dyDescent="0.25">
      <c r="A72" s="67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9"/>
      <c r="AB72" s="21"/>
    </row>
    <row r="73" spans="1:28" ht="15" customHeight="1" thickBot="1" x14ac:dyDescent="0.25">
      <c r="A73" s="248" t="s">
        <v>38</v>
      </c>
      <c r="B73" s="249"/>
      <c r="C73" s="249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50"/>
      <c r="Y73" s="251"/>
      <c r="Z73" s="252"/>
      <c r="AA73" s="53"/>
      <c r="AB73" s="21"/>
    </row>
    <row r="74" spans="1:28" ht="15" customHeight="1" x14ac:dyDescent="0.2">
      <c r="A74" s="374"/>
      <c r="B74" s="375"/>
      <c r="C74" s="375"/>
      <c r="D74" s="375"/>
      <c r="E74" s="375"/>
      <c r="F74" s="375"/>
      <c r="G74" s="375"/>
      <c r="H74" s="375"/>
      <c r="I74" s="375"/>
      <c r="J74" s="375"/>
      <c r="K74" s="375"/>
      <c r="L74" s="375"/>
      <c r="M74" s="375"/>
      <c r="N74" s="375"/>
      <c r="O74" s="375"/>
      <c r="P74" s="375"/>
      <c r="Q74" s="375"/>
      <c r="R74" s="375"/>
      <c r="S74" s="375"/>
      <c r="T74" s="375"/>
      <c r="U74" s="375"/>
      <c r="V74" s="375"/>
      <c r="W74" s="375"/>
      <c r="X74" s="376"/>
      <c r="Y74" s="376"/>
      <c r="Z74" s="377"/>
      <c r="AA74" s="43"/>
      <c r="AB74" s="21"/>
    </row>
    <row r="75" spans="1:28" ht="15" customHeight="1" x14ac:dyDescent="0.2">
      <c r="A75" s="378"/>
      <c r="B75" s="376"/>
      <c r="C75" s="376"/>
      <c r="D75" s="376"/>
      <c r="E75" s="376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6"/>
      <c r="W75" s="376"/>
      <c r="X75" s="376"/>
      <c r="Y75" s="376"/>
      <c r="Z75" s="377"/>
      <c r="AA75" s="43"/>
      <c r="AB75" s="21"/>
    </row>
    <row r="76" spans="1:28" ht="15" customHeight="1" x14ac:dyDescent="0.2">
      <c r="A76" s="379"/>
      <c r="B76" s="380"/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  <c r="N76" s="380"/>
      <c r="O76" s="380"/>
      <c r="P76" s="380"/>
      <c r="Q76" s="380"/>
      <c r="R76" s="380"/>
      <c r="S76" s="380"/>
      <c r="T76" s="380"/>
      <c r="U76" s="380"/>
      <c r="V76" s="380"/>
      <c r="W76" s="380"/>
      <c r="X76" s="380"/>
      <c r="Y76" s="380"/>
      <c r="Z76" s="381"/>
      <c r="AA76" s="43"/>
      <c r="AB76" s="21"/>
    </row>
    <row r="77" spans="1:28" ht="15" customHeight="1" thickBot="1" x14ac:dyDescent="0.25">
      <c r="A77" s="4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7"/>
      <c r="AB77" s="36"/>
    </row>
    <row r="78" spans="1:28" ht="1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spans="1:28" ht="15" customHeight="1" x14ac:dyDescent="0.2">
      <c r="A79" s="150" t="s">
        <v>82</v>
      </c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36"/>
    </row>
    <row r="80" spans="1:28" ht="12.75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</row>
    <row r="81" spans="1:28" ht="15" customHeight="1" x14ac:dyDescent="0.2">
      <c r="A81" s="271" t="s">
        <v>164</v>
      </c>
      <c r="B81" s="271"/>
      <c r="C81" s="271"/>
      <c r="D81" s="271"/>
      <c r="E81" s="271"/>
      <c r="F81" s="271"/>
      <c r="G81" s="271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  <c r="X81" s="271"/>
      <c r="Y81" s="271"/>
      <c r="Z81" s="271"/>
      <c r="AA81" s="51"/>
      <c r="AB81" s="21"/>
    </row>
    <row r="82" spans="1:28" ht="13.5" thickBo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spans="1:28" ht="12.75" x14ac:dyDescent="0.2">
      <c r="A83" s="143"/>
      <c r="B83" s="142"/>
      <c r="C83" s="142"/>
      <c r="D83" s="142"/>
      <c r="E83" s="142"/>
      <c r="F83" s="142"/>
      <c r="G83" s="142"/>
      <c r="H83" s="142"/>
      <c r="I83" s="247" t="s">
        <v>87</v>
      </c>
      <c r="J83" s="247"/>
      <c r="K83" s="247"/>
      <c r="L83" s="247"/>
      <c r="M83" s="247"/>
      <c r="N83" s="247"/>
      <c r="O83" s="247"/>
      <c r="P83" s="247"/>
      <c r="Q83" s="247"/>
      <c r="R83" s="247" t="s">
        <v>163</v>
      </c>
      <c r="S83" s="247"/>
      <c r="T83" s="247"/>
      <c r="U83" s="247"/>
      <c r="V83" s="247"/>
      <c r="W83" s="247"/>
      <c r="X83" s="247"/>
      <c r="Y83" s="247"/>
      <c r="Z83" s="247"/>
      <c r="AA83" s="57"/>
      <c r="AB83" s="36"/>
    </row>
    <row r="84" spans="1:28" ht="15" customHeight="1" x14ac:dyDescent="0.2">
      <c r="A84" s="255" t="s">
        <v>139</v>
      </c>
      <c r="B84" s="256"/>
      <c r="C84" s="256"/>
      <c r="D84" s="256"/>
      <c r="E84" s="256"/>
      <c r="F84" s="256"/>
      <c r="G84" s="256"/>
      <c r="H84" s="256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43"/>
      <c r="AB84" s="21"/>
    </row>
    <row r="85" spans="1:28" ht="15" customHeight="1" x14ac:dyDescent="0.2">
      <c r="A85" s="361" t="s">
        <v>84</v>
      </c>
      <c r="B85" s="362"/>
      <c r="C85" s="362"/>
      <c r="D85" s="362"/>
      <c r="E85" s="362"/>
      <c r="F85" s="362"/>
      <c r="G85" s="362"/>
      <c r="H85" s="36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43"/>
      <c r="AB85" s="21"/>
    </row>
    <row r="86" spans="1:28" ht="15" customHeight="1" x14ac:dyDescent="0.2">
      <c r="A86" s="361" t="s">
        <v>85</v>
      </c>
      <c r="B86" s="362"/>
      <c r="C86" s="362"/>
      <c r="D86" s="362"/>
      <c r="E86" s="362"/>
      <c r="F86" s="362"/>
      <c r="G86" s="362"/>
      <c r="H86" s="362"/>
      <c r="I86" s="363"/>
      <c r="J86" s="363"/>
      <c r="K86" s="363"/>
      <c r="L86" s="363"/>
      <c r="M86" s="363"/>
      <c r="N86" s="363"/>
      <c r="O86" s="363"/>
      <c r="P86" s="363"/>
      <c r="Q86" s="363"/>
      <c r="R86" s="272"/>
      <c r="S86" s="272"/>
      <c r="T86" s="272"/>
      <c r="U86" s="272"/>
      <c r="V86" s="272"/>
      <c r="W86" s="272"/>
      <c r="X86" s="272"/>
      <c r="Y86" s="272"/>
      <c r="Z86" s="272"/>
      <c r="AA86" s="44"/>
      <c r="AB86" s="36"/>
    </row>
    <row r="87" spans="1:28" ht="15" customHeight="1" x14ac:dyDescent="0.2">
      <c r="A87" s="361" t="s">
        <v>86</v>
      </c>
      <c r="B87" s="362"/>
      <c r="C87" s="362"/>
      <c r="D87" s="362"/>
      <c r="E87" s="362"/>
      <c r="F87" s="362"/>
      <c r="G87" s="362"/>
      <c r="H87" s="362"/>
      <c r="I87" s="363"/>
      <c r="J87" s="363"/>
      <c r="K87" s="363"/>
      <c r="L87" s="363"/>
      <c r="M87" s="363"/>
      <c r="N87" s="363"/>
      <c r="O87" s="363"/>
      <c r="P87" s="363"/>
      <c r="Q87" s="363"/>
      <c r="R87" s="272"/>
      <c r="S87" s="272"/>
      <c r="T87" s="272"/>
      <c r="U87" s="272"/>
      <c r="V87" s="272"/>
      <c r="W87" s="272"/>
      <c r="X87" s="272"/>
      <c r="Y87" s="272"/>
      <c r="Z87" s="272"/>
      <c r="AA87" s="44"/>
      <c r="AB87" s="36"/>
    </row>
    <row r="88" spans="1:28" ht="15" customHeight="1" x14ac:dyDescent="0.2">
      <c r="A88" s="58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44"/>
      <c r="AB88" s="36"/>
    </row>
    <row r="89" spans="1:28" ht="12.75" customHeight="1" x14ac:dyDescent="0.2">
      <c r="A89" s="359" t="s">
        <v>88</v>
      </c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360"/>
      <c r="AB89" s="21"/>
    </row>
    <row r="90" spans="1:28" ht="13.5" thickBot="1" x14ac:dyDescent="0.25">
      <c r="A90" s="56"/>
      <c r="B90" s="9"/>
      <c r="C90" s="9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43"/>
      <c r="AB90" s="21"/>
    </row>
    <row r="91" spans="1:28" ht="15" customHeight="1" thickBot="1" x14ac:dyDescent="0.25">
      <c r="A91" s="248" t="s">
        <v>89</v>
      </c>
      <c r="B91" s="249"/>
      <c r="C91" s="249"/>
      <c r="D91" s="249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50"/>
      <c r="Y91" s="251"/>
      <c r="Z91" s="252"/>
      <c r="AA91" s="53"/>
      <c r="AB91" s="21"/>
    </row>
    <row r="92" spans="1:28" ht="21" customHeight="1" x14ac:dyDescent="0.2">
      <c r="A92" s="366" t="s">
        <v>33</v>
      </c>
      <c r="B92" s="367"/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42"/>
    </row>
    <row r="93" spans="1:28" ht="15" customHeight="1" x14ac:dyDescent="0.2">
      <c r="A93" s="248" t="s">
        <v>77</v>
      </c>
      <c r="B93" s="249"/>
      <c r="C93" s="249"/>
      <c r="D93" s="249"/>
      <c r="E93" s="249"/>
      <c r="F93" s="249"/>
      <c r="G93" s="249"/>
      <c r="H93" s="253"/>
      <c r="I93" s="254" t="s">
        <v>91</v>
      </c>
      <c r="J93" s="249"/>
      <c r="K93" s="249"/>
      <c r="L93" s="249"/>
      <c r="M93" s="249"/>
      <c r="N93" s="249"/>
      <c r="O93" s="249"/>
      <c r="P93" s="249"/>
      <c r="Q93" s="253"/>
      <c r="R93" s="254" t="s">
        <v>90</v>
      </c>
      <c r="S93" s="249"/>
      <c r="T93" s="249"/>
      <c r="U93" s="249"/>
      <c r="V93" s="249"/>
      <c r="W93" s="249"/>
      <c r="X93" s="249"/>
      <c r="Y93" s="249"/>
      <c r="Z93" s="253"/>
      <c r="AA93" s="43"/>
      <c r="AB93" s="21"/>
    </row>
    <row r="94" spans="1:28" ht="15" customHeight="1" x14ac:dyDescent="0.2">
      <c r="A94" s="269"/>
      <c r="B94" s="259"/>
      <c r="C94" s="259"/>
      <c r="D94" s="259"/>
      <c r="E94" s="259"/>
      <c r="F94" s="259"/>
      <c r="G94" s="259"/>
      <c r="H94" s="259"/>
      <c r="I94" s="270"/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70"/>
      <c r="X94" s="270"/>
      <c r="Y94" s="270"/>
      <c r="Z94" s="270"/>
      <c r="AA94" s="43"/>
      <c r="AB94" s="21"/>
    </row>
    <row r="95" spans="1:28" ht="15" customHeight="1" thickBot="1" x14ac:dyDescent="0.25">
      <c r="A95" s="48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3"/>
      <c r="AB95" s="21"/>
    </row>
    <row r="96" spans="1:28" ht="15" customHeight="1" thickBot="1" x14ac:dyDescent="0.25">
      <c r="A96" s="248" t="s">
        <v>92</v>
      </c>
      <c r="B96" s="249"/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50"/>
      <c r="Y96" s="251"/>
      <c r="Z96" s="252"/>
      <c r="AA96" s="53"/>
      <c r="AB96" s="21"/>
    </row>
    <row r="97" spans="1:28" ht="21" customHeight="1" x14ac:dyDescent="0.2">
      <c r="A97" s="366" t="s">
        <v>33</v>
      </c>
      <c r="B97" s="367"/>
      <c r="C97" s="367"/>
      <c r="D97" s="367"/>
      <c r="E97" s="367"/>
      <c r="F97" s="367"/>
      <c r="G97" s="367"/>
      <c r="H97" s="367"/>
      <c r="I97" s="367"/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42"/>
    </row>
    <row r="98" spans="1:28" ht="15" customHeight="1" x14ac:dyDescent="0.2">
      <c r="A98" s="255" t="s">
        <v>77</v>
      </c>
      <c r="B98" s="256"/>
      <c r="C98" s="256"/>
      <c r="D98" s="256"/>
      <c r="E98" s="256"/>
      <c r="F98" s="256"/>
      <c r="G98" s="256"/>
      <c r="H98" s="256"/>
      <c r="I98" s="256" t="s">
        <v>91</v>
      </c>
      <c r="J98" s="256"/>
      <c r="K98" s="256"/>
      <c r="L98" s="256"/>
      <c r="M98" s="256"/>
      <c r="N98" s="256"/>
      <c r="O98" s="256"/>
      <c r="P98" s="256"/>
      <c r="Q98" s="256"/>
      <c r="R98" s="256" t="s">
        <v>90</v>
      </c>
      <c r="S98" s="256"/>
      <c r="T98" s="256"/>
      <c r="U98" s="256"/>
      <c r="V98" s="256"/>
      <c r="W98" s="256"/>
      <c r="X98" s="256"/>
      <c r="Y98" s="256"/>
      <c r="Z98" s="256"/>
      <c r="AA98" s="43"/>
      <c r="AB98" s="21"/>
    </row>
    <row r="99" spans="1:28" ht="15" customHeight="1" x14ac:dyDescent="0.2">
      <c r="A99" s="269"/>
      <c r="B99" s="259"/>
      <c r="C99" s="259"/>
      <c r="D99" s="259"/>
      <c r="E99" s="259"/>
      <c r="F99" s="259"/>
      <c r="G99" s="259"/>
      <c r="H99" s="259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43"/>
      <c r="AB99" s="21"/>
    </row>
    <row r="100" spans="1:28" ht="15" customHeight="1" thickBot="1" x14ac:dyDescent="0.25">
      <c r="A100" s="48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3"/>
      <c r="AB100" s="21"/>
    </row>
    <row r="101" spans="1:28" ht="15" customHeight="1" thickBot="1" x14ac:dyDescent="0.25">
      <c r="A101" s="248" t="s">
        <v>93</v>
      </c>
      <c r="B101" s="249"/>
      <c r="C101" s="249"/>
      <c r="D101" s="249"/>
      <c r="E101" s="249"/>
      <c r="F101" s="249"/>
      <c r="G101" s="249"/>
      <c r="H101" s="249"/>
      <c r="I101" s="249"/>
      <c r="J101" s="249"/>
      <c r="K101" s="249"/>
      <c r="L101" s="249"/>
      <c r="M101" s="249"/>
      <c r="N101" s="249"/>
      <c r="O101" s="249"/>
      <c r="P101" s="249"/>
      <c r="Q101" s="249"/>
      <c r="R101" s="249"/>
      <c r="S101" s="249"/>
      <c r="T101" s="249"/>
      <c r="U101" s="249"/>
      <c r="V101" s="249"/>
      <c r="W101" s="249"/>
      <c r="X101" s="250"/>
      <c r="Y101" s="251"/>
      <c r="Z101" s="252"/>
      <c r="AA101" s="53"/>
      <c r="AB101" s="21"/>
    </row>
    <row r="102" spans="1:28" ht="21" customHeight="1" x14ac:dyDescent="0.2">
      <c r="A102" s="366" t="s">
        <v>33</v>
      </c>
      <c r="B102" s="367"/>
      <c r="C102" s="367"/>
      <c r="D102" s="367"/>
      <c r="E102" s="367"/>
      <c r="F102" s="367"/>
      <c r="G102" s="367"/>
      <c r="H102" s="367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  <c r="V102" s="367"/>
      <c r="W102" s="367"/>
      <c r="X102" s="367"/>
      <c r="Y102" s="367"/>
      <c r="Z102" s="367"/>
      <c r="AA102" s="42"/>
    </row>
    <row r="103" spans="1:28" ht="15" customHeight="1" x14ac:dyDescent="0.2">
      <c r="A103" s="255" t="s">
        <v>77</v>
      </c>
      <c r="B103" s="256"/>
      <c r="C103" s="256"/>
      <c r="D103" s="256"/>
      <c r="E103" s="256"/>
      <c r="F103" s="256"/>
      <c r="G103" s="256"/>
      <c r="H103" s="256"/>
      <c r="I103" s="256" t="s">
        <v>91</v>
      </c>
      <c r="J103" s="256"/>
      <c r="K103" s="256"/>
      <c r="L103" s="256"/>
      <c r="M103" s="256"/>
      <c r="N103" s="256"/>
      <c r="O103" s="256"/>
      <c r="P103" s="256"/>
      <c r="Q103" s="256"/>
      <c r="R103" s="256" t="s">
        <v>90</v>
      </c>
      <c r="S103" s="256"/>
      <c r="T103" s="256"/>
      <c r="U103" s="256"/>
      <c r="V103" s="256"/>
      <c r="W103" s="256"/>
      <c r="X103" s="256"/>
      <c r="Y103" s="256"/>
      <c r="Z103" s="256"/>
      <c r="AA103" s="43"/>
      <c r="AB103" s="21"/>
    </row>
    <row r="104" spans="1:28" ht="15" customHeight="1" x14ac:dyDescent="0.2">
      <c r="A104" s="269"/>
      <c r="B104" s="259"/>
      <c r="C104" s="259"/>
      <c r="D104" s="259"/>
      <c r="E104" s="259"/>
      <c r="F104" s="259"/>
      <c r="G104" s="259"/>
      <c r="H104" s="259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43"/>
      <c r="AB104" s="21"/>
    </row>
    <row r="105" spans="1:28" ht="15" customHeight="1" thickBot="1" x14ac:dyDescent="0.25">
      <c r="A105" s="48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3"/>
      <c r="AB105" s="21"/>
    </row>
    <row r="106" spans="1:28" ht="15" customHeight="1" thickBot="1" x14ac:dyDescent="0.25">
      <c r="A106" s="248" t="s">
        <v>94</v>
      </c>
      <c r="B106" s="249"/>
      <c r="C106" s="249"/>
      <c r="D106" s="249"/>
      <c r="E106" s="249"/>
      <c r="F106" s="249"/>
      <c r="G106" s="249"/>
      <c r="H106" s="249"/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50"/>
      <c r="Y106" s="251"/>
      <c r="Z106" s="252"/>
      <c r="AA106" s="53"/>
      <c r="AB106" s="21"/>
    </row>
    <row r="107" spans="1:28" ht="21" customHeight="1" x14ac:dyDescent="0.2">
      <c r="A107" s="366" t="s">
        <v>33</v>
      </c>
      <c r="B107" s="367"/>
      <c r="C107" s="367"/>
      <c r="D107" s="367"/>
      <c r="E107" s="367"/>
      <c r="F107" s="367"/>
      <c r="G107" s="367"/>
      <c r="H107" s="367"/>
      <c r="I107" s="367"/>
      <c r="J107" s="367"/>
      <c r="K107" s="367"/>
      <c r="L107" s="367"/>
      <c r="M107" s="367"/>
      <c r="N107" s="367"/>
      <c r="O107" s="367"/>
      <c r="P107" s="367"/>
      <c r="Q107" s="367"/>
      <c r="R107" s="367"/>
      <c r="S107" s="367"/>
      <c r="T107" s="367"/>
      <c r="U107" s="367"/>
      <c r="V107" s="367"/>
      <c r="W107" s="367"/>
      <c r="X107" s="367"/>
      <c r="Y107" s="367"/>
      <c r="Z107" s="367"/>
      <c r="AA107" s="42"/>
    </row>
    <row r="108" spans="1:28" ht="15" customHeight="1" x14ac:dyDescent="0.2">
      <c r="A108" s="255" t="s">
        <v>77</v>
      </c>
      <c r="B108" s="256"/>
      <c r="C108" s="256"/>
      <c r="D108" s="256"/>
      <c r="E108" s="256"/>
      <c r="F108" s="256"/>
      <c r="G108" s="256"/>
      <c r="H108" s="256"/>
      <c r="I108" s="256" t="s">
        <v>91</v>
      </c>
      <c r="J108" s="256"/>
      <c r="K108" s="256"/>
      <c r="L108" s="256"/>
      <c r="M108" s="256"/>
      <c r="N108" s="256"/>
      <c r="O108" s="256"/>
      <c r="P108" s="256"/>
      <c r="Q108" s="256"/>
      <c r="R108" s="256" t="s">
        <v>90</v>
      </c>
      <c r="S108" s="256"/>
      <c r="T108" s="256"/>
      <c r="U108" s="256"/>
      <c r="V108" s="256"/>
      <c r="W108" s="256"/>
      <c r="X108" s="256"/>
      <c r="Y108" s="256"/>
      <c r="Z108" s="256"/>
      <c r="AA108" s="43"/>
      <c r="AB108" s="21"/>
    </row>
    <row r="109" spans="1:28" ht="15" customHeight="1" x14ac:dyDescent="0.2">
      <c r="A109" s="269"/>
      <c r="B109" s="259"/>
      <c r="C109" s="259"/>
      <c r="D109" s="259"/>
      <c r="E109" s="259"/>
      <c r="F109" s="259"/>
      <c r="G109" s="259"/>
      <c r="H109" s="259"/>
      <c r="I109" s="270"/>
      <c r="J109" s="270"/>
      <c r="K109" s="270"/>
      <c r="L109" s="270"/>
      <c r="M109" s="270"/>
      <c r="N109" s="270"/>
      <c r="O109" s="270"/>
      <c r="P109" s="270"/>
      <c r="Q109" s="270"/>
      <c r="R109" s="270"/>
      <c r="S109" s="270"/>
      <c r="T109" s="270"/>
      <c r="U109" s="270"/>
      <c r="V109" s="270"/>
      <c r="W109" s="270"/>
      <c r="X109" s="270"/>
      <c r="Y109" s="270"/>
      <c r="Z109" s="270"/>
      <c r="AA109" s="43"/>
      <c r="AB109" s="21"/>
    </row>
    <row r="110" spans="1:28" ht="14.25" customHeight="1" thickBot="1" x14ac:dyDescent="0.25">
      <c r="A110" s="59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1"/>
      <c r="AB110" s="21"/>
    </row>
    <row r="111" spans="1:28" ht="15" customHeight="1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21"/>
      <c r="AB111" s="21"/>
    </row>
    <row r="112" spans="1:28" ht="18" customHeight="1" x14ac:dyDescent="0.2">
      <c r="A112" s="150" t="s">
        <v>140</v>
      </c>
      <c r="B112" s="150"/>
      <c r="C112" s="150"/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Q112" s="150"/>
      <c r="R112" s="150"/>
      <c r="S112" s="150"/>
      <c r="T112" s="150"/>
      <c r="U112" s="150"/>
      <c r="V112" s="150"/>
      <c r="W112" s="150"/>
      <c r="X112" s="150"/>
      <c r="Y112" s="150"/>
      <c r="Z112" s="150"/>
      <c r="AA112" s="150"/>
      <c r="AB112" s="36"/>
    </row>
    <row r="113" spans="1:28" ht="15" customHeight="1" x14ac:dyDescent="0.2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21"/>
      <c r="AB113" s="21"/>
    </row>
    <row r="114" spans="1:28" ht="18" customHeight="1" thickBot="1" x14ac:dyDescent="0.25">
      <c r="A114" s="271" t="s">
        <v>95</v>
      </c>
      <c r="B114" s="271"/>
      <c r="C114" s="271"/>
      <c r="D114" s="271"/>
      <c r="E114" s="271"/>
      <c r="F114" s="271"/>
      <c r="G114" s="271"/>
      <c r="H114" s="271"/>
      <c r="I114" s="271"/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1"/>
      <c r="X114" s="271"/>
      <c r="Y114" s="271"/>
      <c r="Z114" s="271"/>
      <c r="AA114" s="271"/>
      <c r="AB114" s="21"/>
    </row>
    <row r="115" spans="1:28" ht="15" customHeight="1" x14ac:dyDescent="0.2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9"/>
      <c r="AB115" s="21"/>
    </row>
    <row r="116" spans="1:28" ht="15" customHeight="1" x14ac:dyDescent="0.2">
      <c r="A116" s="185" t="s">
        <v>41</v>
      </c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7"/>
      <c r="W116" s="273" t="s">
        <v>77</v>
      </c>
      <c r="X116" s="273"/>
      <c r="Y116" s="273"/>
      <c r="Z116" s="273"/>
      <c r="AA116" s="70"/>
      <c r="AB116" s="36"/>
    </row>
    <row r="117" spans="1:28" ht="19.5" customHeight="1" x14ac:dyDescent="0.2">
      <c r="A117" s="154"/>
      <c r="B117" s="155"/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6"/>
      <c r="X117" s="156"/>
      <c r="Y117" s="156"/>
      <c r="Z117" s="156"/>
      <c r="AA117" s="53"/>
      <c r="AB117" s="36"/>
    </row>
    <row r="118" spans="1:28" ht="19.5" customHeight="1" x14ac:dyDescent="0.2">
      <c r="A118" s="154"/>
      <c r="B118" s="155"/>
      <c r="C118" s="155"/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6"/>
      <c r="X118" s="156"/>
      <c r="Y118" s="156"/>
      <c r="Z118" s="156"/>
      <c r="AA118" s="53"/>
      <c r="AB118" s="36"/>
    </row>
    <row r="119" spans="1:28" ht="19.5" customHeight="1" x14ac:dyDescent="0.2">
      <c r="A119" s="154"/>
      <c r="B119" s="155"/>
      <c r="C119" s="155"/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6"/>
      <c r="X119" s="156"/>
      <c r="Y119" s="156"/>
      <c r="Z119" s="156"/>
      <c r="AA119" s="53"/>
      <c r="AB119" s="36"/>
    </row>
    <row r="120" spans="1:28" ht="19.5" customHeight="1" x14ac:dyDescent="0.2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6"/>
      <c r="X120" s="156"/>
      <c r="Y120" s="156"/>
      <c r="Z120" s="156"/>
      <c r="AA120" s="53"/>
      <c r="AB120" s="36"/>
    </row>
    <row r="121" spans="1:28" ht="19.5" customHeight="1" x14ac:dyDescent="0.2">
      <c r="A121" s="154"/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6"/>
      <c r="X121" s="156"/>
      <c r="Y121" s="156"/>
      <c r="Z121" s="156"/>
      <c r="AA121" s="53"/>
      <c r="AB121" s="36"/>
    </row>
    <row r="122" spans="1:28" ht="19.5" customHeight="1" x14ac:dyDescent="0.2">
      <c r="A122" s="154"/>
      <c r="B122" s="155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6"/>
      <c r="X122" s="156"/>
      <c r="Y122" s="156"/>
      <c r="Z122" s="156"/>
      <c r="AA122" s="53"/>
      <c r="AB122" s="36"/>
    </row>
    <row r="123" spans="1:28" ht="19.5" customHeight="1" x14ac:dyDescent="0.2">
      <c r="A123" s="154"/>
      <c r="B123" s="155"/>
      <c r="C123" s="155"/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6"/>
      <c r="X123" s="156"/>
      <c r="Y123" s="156"/>
      <c r="Z123" s="156"/>
      <c r="AA123" s="53"/>
      <c r="AB123" s="36"/>
    </row>
    <row r="124" spans="1:28" ht="19.5" customHeight="1" x14ac:dyDescent="0.2">
      <c r="A124" s="154"/>
      <c r="B124" s="155"/>
      <c r="C124" s="155"/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6"/>
      <c r="X124" s="156"/>
      <c r="Y124" s="156"/>
      <c r="Z124" s="156"/>
      <c r="AA124" s="53"/>
      <c r="AB124" s="36"/>
    </row>
    <row r="125" spans="1:28" ht="19.5" customHeight="1" thickBot="1" x14ac:dyDescent="0.25">
      <c r="A125" s="148"/>
      <c r="B125" s="149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54"/>
      <c r="X125" s="54"/>
      <c r="Y125" s="54"/>
      <c r="Z125" s="54"/>
      <c r="AA125" s="55"/>
      <c r="AB125" s="36"/>
    </row>
    <row r="126" spans="1:28" ht="44.2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21"/>
      <c r="AB126" s="21"/>
    </row>
    <row r="127" spans="1:28" ht="18" customHeight="1" x14ac:dyDescent="0.2">
      <c r="A127" s="150" t="s">
        <v>96</v>
      </c>
      <c r="B127" s="150"/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36"/>
    </row>
    <row r="128" spans="1:28" ht="15" customHeight="1" thickBot="1" x14ac:dyDescent="0.2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21"/>
      <c r="AB128" s="21"/>
    </row>
    <row r="129" spans="1:37" ht="18" customHeight="1" x14ac:dyDescent="0.2">
      <c r="A129" s="151" t="s">
        <v>97</v>
      </c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3"/>
      <c r="AB129" s="21"/>
    </row>
    <row r="130" spans="1:37" ht="19.5" customHeight="1" x14ac:dyDescent="0.2">
      <c r="A130" s="101" t="s">
        <v>104</v>
      </c>
      <c r="B130" s="265"/>
      <c r="C130" s="265"/>
      <c r="D130" s="265"/>
      <c r="E130" s="265"/>
      <c r="F130" s="265"/>
      <c r="G130" s="265"/>
      <c r="H130" s="265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4"/>
      <c r="AA130" s="100"/>
      <c r="AB130" s="36"/>
    </row>
    <row r="131" spans="1:37" ht="19.5" customHeight="1" x14ac:dyDescent="0.2">
      <c r="A131" s="101" t="s">
        <v>105</v>
      </c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264"/>
      <c r="AA131" s="100"/>
      <c r="AB131" s="36"/>
    </row>
    <row r="132" spans="1:37" ht="19.5" customHeight="1" x14ac:dyDescent="0.2">
      <c r="A132" s="101" t="s">
        <v>106</v>
      </c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264"/>
      <c r="AA132" s="100"/>
      <c r="AB132" s="36"/>
    </row>
    <row r="133" spans="1:37" ht="19.5" customHeight="1" x14ac:dyDescent="0.2">
      <c r="A133" s="101" t="s">
        <v>107</v>
      </c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264"/>
      <c r="AA133" s="100"/>
      <c r="AB133" s="36"/>
    </row>
    <row r="134" spans="1:37" ht="19.5" customHeight="1" x14ac:dyDescent="0.2">
      <c r="A134" s="101" t="s">
        <v>108</v>
      </c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264"/>
      <c r="AA134" s="100"/>
      <c r="AB134" s="36"/>
    </row>
    <row r="135" spans="1:37" ht="19.5" customHeight="1" x14ac:dyDescent="0.2">
      <c r="A135" s="101" t="s">
        <v>109</v>
      </c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264"/>
      <c r="AA135" s="100"/>
      <c r="AB135" s="36"/>
    </row>
    <row r="136" spans="1:37" ht="19.5" customHeight="1" thickBot="1" x14ac:dyDescent="0.25">
      <c r="A136" s="263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54"/>
      <c r="X136" s="54"/>
      <c r="Y136" s="54"/>
      <c r="Z136" s="54"/>
      <c r="AA136" s="55"/>
      <c r="AB136" s="36"/>
    </row>
    <row r="137" spans="1:37" ht="15" customHeight="1" x14ac:dyDescent="0.2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21"/>
      <c r="AB137" s="21"/>
    </row>
    <row r="138" spans="1:37" ht="15" customHeight="1" x14ac:dyDescent="0.2">
      <c r="A138" s="150" t="s">
        <v>98</v>
      </c>
      <c r="B138" s="150"/>
      <c r="C138" s="150"/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36"/>
    </row>
    <row r="139" spans="1:37" ht="15" customHeight="1" thickBo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</row>
    <row r="140" spans="1:37" ht="26.25" customHeight="1" x14ac:dyDescent="0.2">
      <c r="A140" s="266" t="s">
        <v>141</v>
      </c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8"/>
      <c r="AA140" s="62"/>
      <c r="AB140" s="9"/>
      <c r="AD140" s="30"/>
      <c r="AE140" s="30"/>
      <c r="AF140" s="30"/>
      <c r="AG140" s="30"/>
      <c r="AH140" s="30"/>
      <c r="AI140" s="30"/>
      <c r="AJ140" s="30"/>
      <c r="AK140" s="30"/>
    </row>
    <row r="141" spans="1:37" ht="13.5" thickBot="1" x14ac:dyDescent="0.25">
      <c r="A141" s="56"/>
      <c r="B141" s="9"/>
      <c r="C141" s="9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116"/>
      <c r="AA141" s="43"/>
      <c r="AB141" s="21"/>
    </row>
    <row r="142" spans="1:37" ht="15" customHeight="1" x14ac:dyDescent="0.2">
      <c r="A142" s="370" t="s">
        <v>41</v>
      </c>
      <c r="B142" s="371"/>
      <c r="C142" s="371"/>
      <c r="D142" s="371"/>
      <c r="E142" s="371"/>
      <c r="F142" s="371"/>
      <c r="G142" s="371"/>
      <c r="H142" s="371"/>
      <c r="I142" s="371"/>
      <c r="J142" s="371"/>
      <c r="K142" s="371"/>
      <c r="L142" s="371"/>
      <c r="M142" s="371"/>
      <c r="N142" s="371"/>
      <c r="O142" s="372"/>
      <c r="P142" s="247" t="s">
        <v>37</v>
      </c>
      <c r="Q142" s="247"/>
      <c r="R142" s="247"/>
      <c r="S142" s="247" t="s">
        <v>77</v>
      </c>
      <c r="T142" s="247"/>
      <c r="U142" s="247"/>
      <c r="V142" s="247"/>
      <c r="W142" s="247" t="s">
        <v>142</v>
      </c>
      <c r="X142" s="247"/>
      <c r="Y142" s="247"/>
      <c r="Z142" s="358"/>
      <c r="AA142" s="52"/>
      <c r="AB142" s="21"/>
      <c r="AD142" s="26"/>
      <c r="AE142" s="49"/>
      <c r="AF142" s="49"/>
      <c r="AG142" s="49"/>
      <c r="AH142" s="49"/>
      <c r="AI142" s="49"/>
      <c r="AJ142" s="90"/>
      <c r="AK142" s="26"/>
    </row>
    <row r="143" spans="1:37" ht="15" customHeight="1" x14ac:dyDescent="0.2">
      <c r="A143" s="274" t="s">
        <v>42</v>
      </c>
      <c r="B143" s="275"/>
      <c r="C143" s="275"/>
      <c r="D143" s="275"/>
      <c r="E143" s="275"/>
      <c r="F143" s="275"/>
      <c r="G143" s="275"/>
      <c r="H143" s="275"/>
      <c r="I143" s="275"/>
      <c r="J143" s="275"/>
      <c r="K143" s="275"/>
      <c r="L143" s="275"/>
      <c r="M143" s="275"/>
      <c r="N143" s="275"/>
      <c r="O143" s="276"/>
      <c r="P143" s="373"/>
      <c r="Q143" s="373"/>
      <c r="R143" s="373"/>
      <c r="S143" s="156"/>
      <c r="T143" s="156"/>
      <c r="U143" s="156"/>
      <c r="V143" s="156"/>
      <c r="W143" s="156"/>
      <c r="X143" s="156"/>
      <c r="Y143" s="156"/>
      <c r="Z143" s="280"/>
      <c r="AA143" s="52"/>
      <c r="AB143" s="21"/>
      <c r="AD143" s="26"/>
      <c r="AE143" s="49"/>
      <c r="AF143" s="49"/>
      <c r="AG143" s="49"/>
      <c r="AH143" s="49"/>
      <c r="AI143" s="49"/>
      <c r="AJ143" s="49"/>
      <c r="AK143" s="26"/>
    </row>
    <row r="144" spans="1:37" ht="15" customHeight="1" x14ac:dyDescent="0.2">
      <c r="A144" s="382" t="s">
        <v>43</v>
      </c>
      <c r="B144" s="383"/>
      <c r="C144" s="383"/>
      <c r="D144" s="383"/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277"/>
      <c r="Q144" s="278"/>
      <c r="R144" s="279"/>
      <c r="S144" s="156"/>
      <c r="T144" s="156"/>
      <c r="U144" s="156"/>
      <c r="V144" s="156"/>
      <c r="W144" s="156"/>
      <c r="X144" s="156"/>
      <c r="Y144" s="156"/>
      <c r="Z144" s="280"/>
      <c r="AA144" s="52"/>
      <c r="AB144" s="21"/>
      <c r="AD144" s="26"/>
      <c r="AE144" s="49"/>
      <c r="AF144" s="49"/>
      <c r="AG144" s="49"/>
      <c r="AH144" s="49"/>
      <c r="AI144" s="49"/>
      <c r="AJ144" s="49"/>
      <c r="AK144" s="26"/>
    </row>
    <row r="145" spans="1:37" ht="15" customHeight="1" x14ac:dyDescent="0.2">
      <c r="A145" s="274" t="s">
        <v>44</v>
      </c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6"/>
      <c r="P145" s="277"/>
      <c r="Q145" s="278"/>
      <c r="R145" s="279"/>
      <c r="S145" s="156"/>
      <c r="T145" s="156"/>
      <c r="U145" s="156"/>
      <c r="V145" s="156"/>
      <c r="W145" s="156"/>
      <c r="X145" s="156"/>
      <c r="Y145" s="156"/>
      <c r="Z145" s="280"/>
      <c r="AA145" s="52"/>
      <c r="AB145" s="21"/>
      <c r="AD145" s="26"/>
      <c r="AE145" s="49"/>
      <c r="AF145" s="49"/>
      <c r="AG145" s="49"/>
      <c r="AH145" s="49"/>
      <c r="AI145" s="49"/>
      <c r="AJ145" s="49"/>
      <c r="AK145" s="26"/>
    </row>
    <row r="146" spans="1:37" ht="15" customHeight="1" x14ac:dyDescent="0.2">
      <c r="A146" s="274" t="s">
        <v>45</v>
      </c>
      <c r="B146" s="275"/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6"/>
      <c r="P146" s="277"/>
      <c r="Q146" s="278"/>
      <c r="R146" s="279"/>
      <c r="S146" s="156"/>
      <c r="T146" s="156"/>
      <c r="U146" s="156"/>
      <c r="V146" s="156"/>
      <c r="W146" s="156"/>
      <c r="X146" s="156"/>
      <c r="Y146" s="156"/>
      <c r="Z146" s="280"/>
      <c r="AA146" s="52"/>
      <c r="AB146" s="21"/>
      <c r="AD146" s="26"/>
      <c r="AE146" s="49"/>
      <c r="AF146" s="49"/>
      <c r="AG146" s="49"/>
      <c r="AH146" s="49"/>
      <c r="AI146" s="49"/>
      <c r="AJ146" s="49"/>
      <c r="AK146" s="26"/>
    </row>
    <row r="147" spans="1:37" ht="15" customHeight="1" x14ac:dyDescent="0.2">
      <c r="A147" s="274" t="s">
        <v>46</v>
      </c>
      <c r="B147" s="275"/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6"/>
      <c r="P147" s="277"/>
      <c r="Q147" s="278"/>
      <c r="R147" s="279"/>
      <c r="S147" s="156"/>
      <c r="T147" s="156"/>
      <c r="U147" s="156"/>
      <c r="V147" s="156"/>
      <c r="W147" s="156"/>
      <c r="X147" s="156"/>
      <c r="Y147" s="156"/>
      <c r="Z147" s="280"/>
      <c r="AA147" s="52"/>
      <c r="AB147" s="21"/>
      <c r="AD147" s="26"/>
      <c r="AE147" s="49"/>
      <c r="AF147" s="49"/>
      <c r="AG147" s="49"/>
      <c r="AH147" s="49"/>
      <c r="AI147" s="49"/>
      <c r="AJ147" s="49"/>
      <c r="AK147" s="26"/>
    </row>
    <row r="148" spans="1:37" ht="15" customHeight="1" x14ac:dyDescent="0.2">
      <c r="A148" s="274" t="s">
        <v>47</v>
      </c>
      <c r="B148" s="275"/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6"/>
      <c r="P148" s="277"/>
      <c r="Q148" s="278"/>
      <c r="R148" s="279"/>
      <c r="S148" s="156"/>
      <c r="T148" s="156"/>
      <c r="U148" s="156"/>
      <c r="V148" s="156"/>
      <c r="W148" s="156"/>
      <c r="X148" s="156"/>
      <c r="Y148" s="156"/>
      <c r="Z148" s="280"/>
      <c r="AA148" s="52"/>
      <c r="AB148" s="21"/>
      <c r="AD148" s="26"/>
      <c r="AE148" s="49"/>
      <c r="AF148" s="49"/>
      <c r="AG148" s="49"/>
      <c r="AH148" s="49"/>
      <c r="AI148" s="49"/>
      <c r="AJ148" s="49"/>
      <c r="AK148" s="26"/>
    </row>
    <row r="149" spans="1:37" ht="15" customHeight="1" x14ac:dyDescent="0.2">
      <c r="A149" s="274" t="s">
        <v>48</v>
      </c>
      <c r="B149" s="275"/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6"/>
      <c r="P149" s="277"/>
      <c r="Q149" s="278"/>
      <c r="R149" s="279"/>
      <c r="S149" s="156"/>
      <c r="T149" s="156"/>
      <c r="U149" s="156"/>
      <c r="V149" s="156"/>
      <c r="W149" s="156"/>
      <c r="X149" s="156"/>
      <c r="Y149" s="156"/>
      <c r="Z149" s="280"/>
      <c r="AA149" s="52"/>
      <c r="AB149" s="21"/>
      <c r="AD149" s="26"/>
      <c r="AE149" s="49"/>
      <c r="AF149" s="49"/>
      <c r="AG149" s="49"/>
      <c r="AH149" s="49"/>
      <c r="AI149" s="49"/>
      <c r="AJ149" s="49"/>
      <c r="AK149" s="26"/>
    </row>
    <row r="150" spans="1:37" ht="15" customHeight="1" x14ac:dyDescent="0.2">
      <c r="A150" s="274" t="s">
        <v>49</v>
      </c>
      <c r="B150" s="275"/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6"/>
      <c r="P150" s="277"/>
      <c r="Q150" s="278"/>
      <c r="R150" s="279"/>
      <c r="S150" s="156"/>
      <c r="T150" s="156"/>
      <c r="U150" s="156"/>
      <c r="V150" s="156"/>
      <c r="W150" s="156"/>
      <c r="X150" s="156"/>
      <c r="Y150" s="156"/>
      <c r="Z150" s="280"/>
      <c r="AA150" s="52"/>
      <c r="AB150" s="21"/>
      <c r="AD150" s="26"/>
      <c r="AE150" s="49"/>
      <c r="AF150" s="49"/>
      <c r="AG150" s="49"/>
      <c r="AH150" s="49"/>
      <c r="AI150" s="49"/>
      <c r="AJ150" s="49"/>
      <c r="AK150" s="26"/>
    </row>
    <row r="151" spans="1:37" ht="15" customHeight="1" x14ac:dyDescent="0.2">
      <c r="A151" s="274" t="s">
        <v>50</v>
      </c>
      <c r="B151" s="275"/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6"/>
      <c r="P151" s="277"/>
      <c r="Q151" s="278"/>
      <c r="R151" s="279"/>
      <c r="S151" s="156"/>
      <c r="T151" s="156"/>
      <c r="U151" s="156"/>
      <c r="V151" s="156"/>
      <c r="W151" s="156"/>
      <c r="X151" s="156"/>
      <c r="Y151" s="156"/>
      <c r="Z151" s="280"/>
      <c r="AA151" s="52"/>
      <c r="AB151" s="21"/>
      <c r="AD151" s="26"/>
      <c r="AE151" s="49"/>
      <c r="AF151" s="49"/>
      <c r="AG151" s="49"/>
      <c r="AH151" s="49"/>
      <c r="AI151" s="49"/>
      <c r="AJ151" s="49"/>
      <c r="AK151" s="26"/>
    </row>
    <row r="152" spans="1:37" ht="15" customHeight="1" x14ac:dyDescent="0.2">
      <c r="A152" s="274" t="s">
        <v>51</v>
      </c>
      <c r="B152" s="275"/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6"/>
      <c r="P152" s="277"/>
      <c r="Q152" s="278"/>
      <c r="R152" s="279"/>
      <c r="S152" s="156"/>
      <c r="T152" s="156"/>
      <c r="U152" s="156"/>
      <c r="V152" s="156"/>
      <c r="W152" s="156"/>
      <c r="X152" s="156"/>
      <c r="Y152" s="156"/>
      <c r="Z152" s="280"/>
      <c r="AA152" s="52"/>
      <c r="AB152" s="21"/>
      <c r="AD152" s="26"/>
      <c r="AE152" s="49"/>
      <c r="AF152" s="49"/>
      <c r="AG152" s="49"/>
      <c r="AH152" s="49"/>
      <c r="AI152" s="49"/>
      <c r="AJ152" s="49"/>
      <c r="AK152" s="26"/>
    </row>
    <row r="153" spans="1:37" ht="15" customHeight="1" x14ac:dyDescent="0.2">
      <c r="A153" s="274" t="s">
        <v>52</v>
      </c>
      <c r="B153" s="275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6"/>
      <c r="P153" s="277"/>
      <c r="Q153" s="278"/>
      <c r="R153" s="279"/>
      <c r="S153" s="156"/>
      <c r="T153" s="156"/>
      <c r="U153" s="156"/>
      <c r="V153" s="156"/>
      <c r="W153" s="156"/>
      <c r="X153" s="156"/>
      <c r="Y153" s="156"/>
      <c r="Z153" s="280"/>
      <c r="AA153" s="52"/>
      <c r="AB153" s="21"/>
      <c r="AD153" s="26"/>
      <c r="AE153" s="49"/>
      <c r="AF153" s="49"/>
      <c r="AG153" s="49"/>
      <c r="AH153" s="49"/>
      <c r="AI153" s="49"/>
      <c r="AJ153" s="49"/>
      <c r="AK153" s="26"/>
    </row>
    <row r="154" spans="1:37" ht="15" customHeight="1" x14ac:dyDescent="0.2">
      <c r="A154" s="274" t="s">
        <v>53</v>
      </c>
      <c r="B154" s="275"/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6"/>
      <c r="P154" s="277"/>
      <c r="Q154" s="278"/>
      <c r="R154" s="279"/>
      <c r="S154" s="156"/>
      <c r="T154" s="156"/>
      <c r="U154" s="156"/>
      <c r="V154" s="156"/>
      <c r="W154" s="156"/>
      <c r="X154" s="156"/>
      <c r="Y154" s="156"/>
      <c r="Z154" s="280"/>
      <c r="AA154" s="52"/>
      <c r="AB154" s="21"/>
      <c r="AD154" s="26"/>
      <c r="AE154" s="49"/>
      <c r="AF154" s="49"/>
      <c r="AG154" s="49"/>
      <c r="AH154" s="49"/>
      <c r="AI154" s="49"/>
      <c r="AJ154" s="49"/>
      <c r="AK154" s="26"/>
    </row>
    <row r="155" spans="1:37" ht="15" customHeight="1" x14ac:dyDescent="0.2">
      <c r="A155" s="274" t="s">
        <v>54</v>
      </c>
      <c r="B155" s="275"/>
      <c r="C155" s="275"/>
      <c r="D155" s="275"/>
      <c r="E155" s="27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6"/>
      <c r="P155" s="277"/>
      <c r="Q155" s="278"/>
      <c r="R155" s="279"/>
      <c r="S155" s="156"/>
      <c r="T155" s="156"/>
      <c r="U155" s="156"/>
      <c r="V155" s="156"/>
      <c r="W155" s="156"/>
      <c r="X155" s="156"/>
      <c r="Y155" s="156"/>
      <c r="Z155" s="280"/>
      <c r="AA155" s="52"/>
      <c r="AB155" s="21"/>
      <c r="AD155" s="26"/>
      <c r="AE155" s="49"/>
      <c r="AF155" s="49"/>
      <c r="AG155" s="49"/>
      <c r="AH155" s="49"/>
      <c r="AI155" s="49"/>
      <c r="AJ155" s="49"/>
      <c r="AK155" s="26"/>
    </row>
    <row r="156" spans="1:37" ht="15" customHeight="1" x14ac:dyDescent="0.2">
      <c r="A156" s="274" t="s">
        <v>55</v>
      </c>
      <c r="B156" s="275"/>
      <c r="C156" s="275"/>
      <c r="D156" s="275"/>
      <c r="E156" s="275"/>
      <c r="F156" s="275"/>
      <c r="G156" s="275"/>
      <c r="H156" s="275"/>
      <c r="I156" s="275"/>
      <c r="J156" s="275"/>
      <c r="K156" s="275"/>
      <c r="L156" s="275"/>
      <c r="M156" s="275"/>
      <c r="N156" s="275"/>
      <c r="O156" s="276"/>
      <c r="P156" s="277"/>
      <c r="Q156" s="278"/>
      <c r="R156" s="279"/>
      <c r="S156" s="156"/>
      <c r="T156" s="156"/>
      <c r="U156" s="156"/>
      <c r="V156" s="156"/>
      <c r="W156" s="156"/>
      <c r="X156" s="156"/>
      <c r="Y156" s="156"/>
      <c r="Z156" s="280"/>
      <c r="AA156" s="52"/>
      <c r="AB156" s="21"/>
      <c r="AD156" s="89"/>
      <c r="AE156" s="49"/>
      <c r="AF156" s="49"/>
      <c r="AG156" s="49"/>
      <c r="AH156" s="49"/>
      <c r="AI156" s="49"/>
      <c r="AJ156" s="49"/>
      <c r="AK156" s="26"/>
    </row>
    <row r="157" spans="1:37" ht="15" customHeight="1" x14ac:dyDescent="0.2">
      <c r="A157" s="274" t="s">
        <v>56</v>
      </c>
      <c r="B157" s="275"/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6"/>
      <c r="P157" s="277"/>
      <c r="Q157" s="278"/>
      <c r="R157" s="279"/>
      <c r="S157" s="156"/>
      <c r="T157" s="156"/>
      <c r="U157" s="156"/>
      <c r="V157" s="156"/>
      <c r="W157" s="156"/>
      <c r="X157" s="156"/>
      <c r="Y157" s="156"/>
      <c r="Z157" s="280"/>
      <c r="AA157" s="52"/>
      <c r="AB157" s="21"/>
      <c r="AD157" s="26"/>
      <c r="AE157" s="49"/>
      <c r="AF157" s="49"/>
      <c r="AG157" s="49"/>
      <c r="AH157" s="49"/>
      <c r="AI157" s="49"/>
      <c r="AJ157" s="49"/>
      <c r="AK157" s="26"/>
    </row>
    <row r="158" spans="1:37" ht="15" customHeight="1" x14ac:dyDescent="0.2">
      <c r="A158" s="274" t="s">
        <v>57</v>
      </c>
      <c r="B158" s="275"/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6"/>
      <c r="P158" s="277"/>
      <c r="Q158" s="278"/>
      <c r="R158" s="279"/>
      <c r="S158" s="156"/>
      <c r="T158" s="156"/>
      <c r="U158" s="156"/>
      <c r="V158" s="156"/>
      <c r="W158" s="156"/>
      <c r="X158" s="156"/>
      <c r="Y158" s="156"/>
      <c r="Z158" s="280"/>
      <c r="AA158" s="52"/>
      <c r="AB158" s="21"/>
      <c r="AD158" s="26"/>
      <c r="AE158" s="49"/>
      <c r="AF158" s="49"/>
      <c r="AG158" s="49"/>
      <c r="AH158" s="49"/>
      <c r="AI158" s="49"/>
      <c r="AJ158" s="49"/>
      <c r="AK158" s="26"/>
    </row>
    <row r="159" spans="1:37" ht="15" customHeight="1" x14ac:dyDescent="0.2">
      <c r="A159" s="274" t="s">
        <v>58</v>
      </c>
      <c r="B159" s="275"/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6"/>
      <c r="P159" s="277"/>
      <c r="Q159" s="278"/>
      <c r="R159" s="279"/>
      <c r="S159" s="156"/>
      <c r="T159" s="156"/>
      <c r="U159" s="156"/>
      <c r="V159" s="156"/>
      <c r="W159" s="156"/>
      <c r="X159" s="156"/>
      <c r="Y159" s="156"/>
      <c r="Z159" s="280"/>
      <c r="AA159" s="52"/>
      <c r="AB159" s="21"/>
      <c r="AD159" s="26"/>
      <c r="AE159" s="49"/>
      <c r="AF159" s="49"/>
      <c r="AG159" s="49"/>
      <c r="AH159" s="49"/>
      <c r="AI159" s="49"/>
      <c r="AJ159" s="49"/>
      <c r="AK159" s="26"/>
    </row>
    <row r="160" spans="1:37" ht="15" customHeight="1" x14ac:dyDescent="0.2">
      <c r="A160" s="274" t="s">
        <v>59</v>
      </c>
      <c r="B160" s="275"/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6"/>
      <c r="P160" s="277"/>
      <c r="Q160" s="278"/>
      <c r="R160" s="279"/>
      <c r="S160" s="156"/>
      <c r="T160" s="156"/>
      <c r="U160" s="156"/>
      <c r="V160" s="156"/>
      <c r="W160" s="156"/>
      <c r="X160" s="156"/>
      <c r="Y160" s="156"/>
      <c r="Z160" s="280"/>
      <c r="AA160" s="52"/>
      <c r="AB160" s="21"/>
      <c r="AD160" s="26"/>
      <c r="AE160" s="49"/>
      <c r="AF160" s="49"/>
      <c r="AG160" s="49"/>
      <c r="AH160" s="49"/>
      <c r="AI160" s="49"/>
      <c r="AJ160" s="49"/>
      <c r="AK160" s="26"/>
    </row>
    <row r="161" spans="1:37" ht="15" customHeight="1" x14ac:dyDescent="0.2">
      <c r="A161" s="274" t="s">
        <v>60</v>
      </c>
      <c r="B161" s="275"/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6"/>
      <c r="P161" s="277"/>
      <c r="Q161" s="278"/>
      <c r="R161" s="279"/>
      <c r="S161" s="156"/>
      <c r="T161" s="156"/>
      <c r="U161" s="156"/>
      <c r="V161" s="156"/>
      <c r="W161" s="156"/>
      <c r="X161" s="156"/>
      <c r="Y161" s="156"/>
      <c r="Z161" s="280"/>
      <c r="AA161" s="52"/>
      <c r="AB161" s="21"/>
      <c r="AD161" s="26"/>
      <c r="AE161" s="49"/>
      <c r="AF161" s="49"/>
      <c r="AG161" s="49"/>
      <c r="AH161" s="49"/>
      <c r="AI161" s="49"/>
      <c r="AJ161" s="49"/>
      <c r="AK161" s="26"/>
    </row>
    <row r="162" spans="1:37" ht="15" customHeight="1" x14ac:dyDescent="0.2">
      <c r="A162" s="274" t="s">
        <v>61</v>
      </c>
      <c r="B162" s="275"/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6"/>
      <c r="P162" s="277"/>
      <c r="Q162" s="278"/>
      <c r="R162" s="279"/>
      <c r="S162" s="156"/>
      <c r="T162" s="156"/>
      <c r="U162" s="156"/>
      <c r="V162" s="156"/>
      <c r="W162" s="156"/>
      <c r="X162" s="156"/>
      <c r="Y162" s="156"/>
      <c r="Z162" s="280"/>
      <c r="AA162" s="52"/>
      <c r="AB162" s="21"/>
      <c r="AD162" s="26"/>
      <c r="AE162" s="49"/>
      <c r="AF162" s="49"/>
      <c r="AG162" s="49"/>
      <c r="AH162" s="49"/>
      <c r="AI162" s="49"/>
      <c r="AJ162" s="49"/>
      <c r="AK162" s="26"/>
    </row>
    <row r="163" spans="1:37" ht="15" customHeight="1" x14ac:dyDescent="0.2">
      <c r="A163" s="274" t="s">
        <v>62</v>
      </c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6"/>
      <c r="P163" s="277"/>
      <c r="Q163" s="278"/>
      <c r="R163" s="279"/>
      <c r="S163" s="156"/>
      <c r="T163" s="156"/>
      <c r="U163" s="156"/>
      <c r="V163" s="156"/>
      <c r="W163" s="156"/>
      <c r="X163" s="156"/>
      <c r="Y163" s="156"/>
      <c r="Z163" s="280"/>
      <c r="AA163" s="52"/>
      <c r="AB163" s="21"/>
      <c r="AD163" s="26"/>
      <c r="AE163" s="49"/>
      <c r="AF163" s="49"/>
      <c r="AG163" s="49"/>
      <c r="AH163" s="49"/>
      <c r="AI163" s="49"/>
      <c r="AJ163" s="49"/>
      <c r="AK163" s="26"/>
    </row>
    <row r="164" spans="1:37" ht="15" customHeight="1" x14ac:dyDescent="0.2">
      <c r="A164" s="274" t="s">
        <v>63</v>
      </c>
      <c r="B164" s="275"/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6"/>
      <c r="P164" s="277"/>
      <c r="Q164" s="278"/>
      <c r="R164" s="279"/>
      <c r="S164" s="156"/>
      <c r="T164" s="156"/>
      <c r="U164" s="156"/>
      <c r="V164" s="156"/>
      <c r="W164" s="156"/>
      <c r="X164" s="156"/>
      <c r="Y164" s="156"/>
      <c r="Z164" s="280"/>
      <c r="AA164" s="52"/>
      <c r="AB164" s="21"/>
      <c r="AD164" s="26"/>
      <c r="AE164" s="49"/>
      <c r="AF164" s="49"/>
      <c r="AG164" s="49"/>
      <c r="AH164" s="49"/>
      <c r="AI164" s="49"/>
      <c r="AJ164" s="49"/>
      <c r="AK164" s="26"/>
    </row>
    <row r="165" spans="1:37" ht="12.75" customHeight="1" x14ac:dyDescent="0.2">
      <c r="A165" s="274" t="s">
        <v>64</v>
      </c>
      <c r="B165" s="275"/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6"/>
      <c r="P165" s="277"/>
      <c r="Q165" s="278"/>
      <c r="R165" s="279"/>
      <c r="S165" s="156"/>
      <c r="T165" s="156"/>
      <c r="U165" s="156"/>
      <c r="V165" s="156"/>
      <c r="W165" s="156"/>
      <c r="X165" s="156"/>
      <c r="Y165" s="156"/>
      <c r="Z165" s="280"/>
      <c r="AA165" s="52"/>
      <c r="AB165" s="21"/>
      <c r="AD165" s="26"/>
      <c r="AE165" s="49"/>
      <c r="AF165" s="49"/>
      <c r="AG165" s="49"/>
      <c r="AH165" s="49"/>
      <c r="AI165" s="49"/>
      <c r="AJ165" s="49"/>
      <c r="AK165" s="26"/>
    </row>
    <row r="166" spans="1:37" ht="25.5" customHeight="1" x14ac:dyDescent="0.2">
      <c r="A166" s="274" t="s">
        <v>65</v>
      </c>
      <c r="B166" s="275"/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6"/>
      <c r="P166" s="277"/>
      <c r="Q166" s="278"/>
      <c r="R166" s="279"/>
      <c r="S166" s="156"/>
      <c r="T166" s="156"/>
      <c r="U166" s="156"/>
      <c r="V166" s="156"/>
      <c r="W166" s="156"/>
      <c r="X166" s="156"/>
      <c r="Y166" s="156"/>
      <c r="Z166" s="280"/>
      <c r="AA166" s="52"/>
      <c r="AB166" s="21"/>
      <c r="AD166" s="26"/>
      <c r="AE166" s="49"/>
      <c r="AF166" s="49"/>
      <c r="AG166" s="49"/>
      <c r="AH166" s="49"/>
      <c r="AI166" s="49"/>
      <c r="AJ166" s="49"/>
      <c r="AK166" s="26"/>
    </row>
    <row r="167" spans="1:37" ht="15" customHeight="1" x14ac:dyDescent="0.2">
      <c r="A167" s="274" t="s">
        <v>66</v>
      </c>
      <c r="B167" s="275"/>
      <c r="C167" s="275"/>
      <c r="D167" s="275"/>
      <c r="E167" s="275"/>
      <c r="F167" s="275"/>
      <c r="G167" s="275"/>
      <c r="H167" s="275"/>
      <c r="I167" s="275"/>
      <c r="J167" s="275"/>
      <c r="K167" s="275"/>
      <c r="L167" s="275"/>
      <c r="M167" s="275"/>
      <c r="N167" s="275"/>
      <c r="O167" s="276"/>
      <c r="P167" s="277"/>
      <c r="Q167" s="278"/>
      <c r="R167" s="279"/>
      <c r="S167" s="156"/>
      <c r="T167" s="156"/>
      <c r="U167" s="156"/>
      <c r="V167" s="156"/>
      <c r="W167" s="156"/>
      <c r="X167" s="156"/>
      <c r="Y167" s="156"/>
      <c r="Z167" s="280"/>
      <c r="AA167" s="52"/>
      <c r="AB167" s="21"/>
      <c r="AD167" s="26"/>
      <c r="AE167" s="49"/>
      <c r="AF167" s="49"/>
      <c r="AG167" s="49"/>
      <c r="AH167" s="49"/>
      <c r="AI167" s="49"/>
      <c r="AJ167" s="49"/>
      <c r="AK167" s="26"/>
    </row>
    <row r="168" spans="1:37" ht="15" customHeight="1" x14ac:dyDescent="0.2">
      <c r="A168" s="274" t="s">
        <v>67</v>
      </c>
      <c r="B168" s="275"/>
      <c r="C168" s="275"/>
      <c r="D168" s="275"/>
      <c r="E168" s="275"/>
      <c r="F168" s="275"/>
      <c r="G168" s="275"/>
      <c r="H168" s="275"/>
      <c r="I168" s="275"/>
      <c r="J168" s="275"/>
      <c r="K168" s="275"/>
      <c r="L168" s="275"/>
      <c r="M168" s="275"/>
      <c r="N168" s="275"/>
      <c r="O168" s="276"/>
      <c r="P168" s="277"/>
      <c r="Q168" s="278"/>
      <c r="R168" s="279"/>
      <c r="S168" s="156"/>
      <c r="T168" s="156"/>
      <c r="U168" s="156"/>
      <c r="V168" s="156"/>
      <c r="W168" s="156"/>
      <c r="X168" s="156"/>
      <c r="Y168" s="156"/>
      <c r="Z168" s="280"/>
      <c r="AA168" s="52"/>
      <c r="AB168" s="21"/>
      <c r="AD168" s="26"/>
      <c r="AE168" s="49"/>
      <c r="AF168" s="49"/>
      <c r="AG168" s="49"/>
      <c r="AH168" s="49"/>
      <c r="AI168" s="49"/>
      <c r="AJ168" s="49"/>
      <c r="AK168" s="26"/>
    </row>
    <row r="169" spans="1:37" ht="15" customHeight="1" x14ac:dyDescent="0.2">
      <c r="A169" s="274" t="s">
        <v>68</v>
      </c>
      <c r="B169" s="275"/>
      <c r="C169" s="275"/>
      <c r="D169" s="275"/>
      <c r="E169" s="275"/>
      <c r="F169" s="275"/>
      <c r="G169" s="275"/>
      <c r="H169" s="275"/>
      <c r="I169" s="275"/>
      <c r="J169" s="275"/>
      <c r="K169" s="275"/>
      <c r="L169" s="275"/>
      <c r="M169" s="275"/>
      <c r="N169" s="275"/>
      <c r="O169" s="276"/>
      <c r="P169" s="277"/>
      <c r="Q169" s="278"/>
      <c r="R169" s="279"/>
      <c r="S169" s="156"/>
      <c r="T169" s="156"/>
      <c r="U169" s="156"/>
      <c r="V169" s="156"/>
      <c r="W169" s="156"/>
      <c r="X169" s="156"/>
      <c r="Y169" s="156"/>
      <c r="Z169" s="280"/>
      <c r="AA169" s="52"/>
      <c r="AB169" s="21"/>
      <c r="AD169" s="26"/>
      <c r="AE169" s="49"/>
      <c r="AF169" s="49"/>
      <c r="AG169" s="49"/>
      <c r="AH169" s="49"/>
      <c r="AI169" s="49"/>
      <c r="AJ169" s="49"/>
      <c r="AK169" s="26"/>
    </row>
    <row r="170" spans="1:37" ht="15" customHeight="1" x14ac:dyDescent="0.2">
      <c r="A170" s="274" t="s">
        <v>69</v>
      </c>
      <c r="B170" s="275"/>
      <c r="C170" s="275"/>
      <c r="D170" s="275"/>
      <c r="E170" s="275"/>
      <c r="F170" s="275"/>
      <c r="G170" s="275"/>
      <c r="H170" s="275"/>
      <c r="I170" s="275"/>
      <c r="J170" s="275"/>
      <c r="K170" s="275"/>
      <c r="L170" s="275"/>
      <c r="M170" s="275"/>
      <c r="N170" s="275"/>
      <c r="O170" s="276"/>
      <c r="P170" s="277"/>
      <c r="Q170" s="278"/>
      <c r="R170" s="279"/>
      <c r="S170" s="156"/>
      <c r="T170" s="156"/>
      <c r="U170" s="156"/>
      <c r="V170" s="156"/>
      <c r="W170" s="156"/>
      <c r="X170" s="156"/>
      <c r="Y170" s="156"/>
      <c r="Z170" s="280"/>
      <c r="AA170" s="52"/>
      <c r="AB170" s="21"/>
      <c r="AD170" s="26"/>
      <c r="AE170" s="49"/>
      <c r="AF170" s="49"/>
      <c r="AG170" s="49"/>
      <c r="AH170" s="49"/>
      <c r="AI170" s="49"/>
      <c r="AJ170" s="49"/>
      <c r="AK170" s="26"/>
    </row>
    <row r="171" spans="1:37" ht="15" customHeight="1" x14ac:dyDescent="0.2">
      <c r="A171" s="274" t="s">
        <v>70</v>
      </c>
      <c r="B171" s="275"/>
      <c r="C171" s="275"/>
      <c r="D171" s="275"/>
      <c r="E171" s="275"/>
      <c r="F171" s="275"/>
      <c r="G171" s="275"/>
      <c r="H171" s="275"/>
      <c r="I171" s="275"/>
      <c r="J171" s="275"/>
      <c r="K171" s="275"/>
      <c r="L171" s="275"/>
      <c r="M171" s="275"/>
      <c r="N171" s="275"/>
      <c r="O171" s="276"/>
      <c r="P171" s="277"/>
      <c r="Q171" s="278"/>
      <c r="R171" s="279"/>
      <c r="S171" s="156"/>
      <c r="T171" s="156"/>
      <c r="U171" s="156"/>
      <c r="V171" s="156"/>
      <c r="W171" s="156"/>
      <c r="X171" s="156"/>
      <c r="Y171" s="156"/>
      <c r="Z171" s="280"/>
      <c r="AA171" s="52"/>
      <c r="AB171" s="21"/>
      <c r="AD171" s="26"/>
      <c r="AE171" s="49"/>
      <c r="AF171" s="49"/>
      <c r="AG171" s="49"/>
      <c r="AH171" s="49"/>
      <c r="AI171" s="49"/>
      <c r="AJ171" s="49"/>
      <c r="AK171" s="26"/>
    </row>
    <row r="172" spans="1:37" ht="12.75" customHeight="1" x14ac:dyDescent="0.2">
      <c r="A172" s="274" t="s">
        <v>71</v>
      </c>
      <c r="B172" s="275"/>
      <c r="C172" s="275"/>
      <c r="D172" s="275"/>
      <c r="E172" s="275"/>
      <c r="F172" s="275"/>
      <c r="G172" s="275"/>
      <c r="H172" s="275"/>
      <c r="I172" s="275"/>
      <c r="J172" s="275"/>
      <c r="K172" s="275"/>
      <c r="L172" s="275"/>
      <c r="M172" s="275"/>
      <c r="N172" s="275"/>
      <c r="O172" s="276"/>
      <c r="P172" s="277"/>
      <c r="Q172" s="278"/>
      <c r="R172" s="279"/>
      <c r="S172" s="156"/>
      <c r="T172" s="156"/>
      <c r="U172" s="156"/>
      <c r="V172" s="156"/>
      <c r="W172" s="156"/>
      <c r="X172" s="156"/>
      <c r="Y172" s="156"/>
      <c r="Z172" s="280"/>
      <c r="AA172" s="52"/>
      <c r="AB172" s="21"/>
      <c r="AD172" s="26"/>
      <c r="AE172" s="49"/>
      <c r="AF172" s="49"/>
      <c r="AG172" s="49"/>
      <c r="AH172" s="49"/>
      <c r="AI172" s="49"/>
      <c r="AJ172" s="49"/>
      <c r="AK172" s="26"/>
    </row>
    <row r="173" spans="1:37" ht="34.5" customHeight="1" thickBot="1" x14ac:dyDescent="0.25">
      <c r="A173" s="390"/>
      <c r="B173" s="391"/>
      <c r="C173" s="391"/>
      <c r="D173" s="391"/>
      <c r="E173" s="391"/>
      <c r="F173" s="391"/>
      <c r="G173" s="391"/>
      <c r="H173" s="391"/>
      <c r="I173" s="391"/>
      <c r="J173" s="391"/>
      <c r="K173" s="391"/>
      <c r="L173" s="391"/>
      <c r="M173" s="391"/>
      <c r="N173" s="391"/>
      <c r="O173" s="391"/>
      <c r="P173" s="391"/>
      <c r="Q173" s="391"/>
      <c r="R173" s="391"/>
      <c r="S173" s="391"/>
      <c r="T173" s="391"/>
      <c r="U173" s="391"/>
      <c r="V173" s="391"/>
      <c r="W173" s="391"/>
      <c r="X173" s="391"/>
      <c r="Y173" s="391"/>
      <c r="Z173" s="392"/>
      <c r="AA173" s="52"/>
      <c r="AB173" s="21"/>
      <c r="AD173" s="26"/>
      <c r="AE173" s="49"/>
      <c r="AF173" s="49"/>
      <c r="AG173" s="49"/>
      <c r="AH173" s="49"/>
      <c r="AI173" s="49"/>
      <c r="AJ173" s="49"/>
      <c r="AK173" s="26"/>
    </row>
    <row r="174" spans="1:37" ht="12.75" x14ac:dyDescent="0.2">
      <c r="A174" s="370" t="s">
        <v>72</v>
      </c>
      <c r="B174" s="371"/>
      <c r="C174" s="371"/>
      <c r="D174" s="371"/>
      <c r="E174" s="371"/>
      <c r="F174" s="371"/>
      <c r="G174" s="371"/>
      <c r="H174" s="371"/>
      <c r="I174" s="371"/>
      <c r="J174" s="371"/>
      <c r="K174" s="371"/>
      <c r="L174" s="371"/>
      <c r="M174" s="371"/>
      <c r="N174" s="371"/>
      <c r="O174" s="371"/>
      <c r="P174" s="371"/>
      <c r="Q174" s="371"/>
      <c r="R174" s="371"/>
      <c r="S174" s="371"/>
      <c r="T174" s="371"/>
      <c r="U174" s="371"/>
      <c r="V174" s="371"/>
      <c r="W174" s="371"/>
      <c r="X174" s="371"/>
      <c r="Y174" s="371"/>
      <c r="Z174" s="389"/>
      <c r="AA174" s="52"/>
      <c r="AB174" s="21"/>
      <c r="AD174" s="26"/>
      <c r="AE174" s="49"/>
      <c r="AF174" s="49"/>
      <c r="AG174" s="49"/>
      <c r="AH174" s="49"/>
      <c r="AI174" s="49"/>
      <c r="AJ174" s="49"/>
      <c r="AK174" s="26"/>
    </row>
    <row r="175" spans="1:37" ht="8.25" customHeight="1" x14ac:dyDescent="0.2">
      <c r="A175" s="393"/>
      <c r="B175" s="394"/>
      <c r="C175" s="394"/>
      <c r="D175" s="394"/>
      <c r="E175" s="394"/>
      <c r="F175" s="394"/>
      <c r="G175" s="394"/>
      <c r="H175" s="394"/>
      <c r="I175" s="394"/>
      <c r="J175" s="394"/>
      <c r="K175" s="394"/>
      <c r="L175" s="394"/>
      <c r="M175" s="394"/>
      <c r="N175" s="394"/>
      <c r="O175" s="394"/>
      <c r="P175" s="394"/>
      <c r="Q175" s="394"/>
      <c r="R175" s="394"/>
      <c r="S175" s="394"/>
      <c r="T175" s="394"/>
      <c r="U175" s="394"/>
      <c r="V175" s="394"/>
      <c r="W175" s="394"/>
      <c r="X175" s="394"/>
      <c r="Y175" s="394"/>
      <c r="Z175" s="395"/>
      <c r="AA175" s="52"/>
      <c r="AB175" s="21"/>
      <c r="AD175" s="26"/>
      <c r="AE175" s="49"/>
      <c r="AF175" s="49"/>
      <c r="AG175" s="49"/>
      <c r="AH175" s="49"/>
      <c r="AI175" s="49"/>
      <c r="AJ175" s="49"/>
      <c r="AK175" s="26"/>
    </row>
    <row r="176" spans="1:37" ht="15" customHeight="1" x14ac:dyDescent="0.2">
      <c r="A176" s="386" t="s">
        <v>41</v>
      </c>
      <c r="B176" s="387"/>
      <c r="C176" s="387"/>
      <c r="D176" s="387"/>
      <c r="E176" s="387"/>
      <c r="F176" s="387"/>
      <c r="G176" s="387"/>
      <c r="H176" s="387"/>
      <c r="I176" s="387"/>
      <c r="J176" s="387"/>
      <c r="K176" s="387"/>
      <c r="L176" s="387"/>
      <c r="M176" s="387"/>
      <c r="N176" s="387"/>
      <c r="O176" s="387"/>
      <c r="P176" s="387"/>
      <c r="Q176" s="387"/>
      <c r="R176" s="388"/>
      <c r="S176" s="384" t="s">
        <v>77</v>
      </c>
      <c r="T176" s="384"/>
      <c r="U176" s="384"/>
      <c r="V176" s="384"/>
      <c r="W176" s="384" t="s">
        <v>142</v>
      </c>
      <c r="X176" s="384"/>
      <c r="Y176" s="384"/>
      <c r="Z176" s="385"/>
      <c r="AA176" s="52"/>
      <c r="AB176" s="21"/>
      <c r="AD176" s="119"/>
      <c r="AE176" s="49"/>
      <c r="AF176" s="49"/>
      <c r="AG176" s="49"/>
      <c r="AH176" s="49"/>
      <c r="AI176" s="49"/>
      <c r="AJ176" s="49"/>
      <c r="AK176" s="119"/>
    </row>
    <row r="177" spans="1:37" ht="15" customHeight="1" x14ac:dyDescent="0.2">
      <c r="A177" s="283"/>
      <c r="B177" s="284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5"/>
      <c r="P177" s="286" t="str">
        <f>IF(A177&lt;&gt;0,"yes","  ")</f>
        <v xml:space="preserve">  </v>
      </c>
      <c r="Q177" s="286"/>
      <c r="R177" s="286"/>
      <c r="S177" s="173"/>
      <c r="T177" s="173"/>
      <c r="U177" s="173"/>
      <c r="V177" s="173"/>
      <c r="W177" s="173"/>
      <c r="X177" s="173"/>
      <c r="Y177" s="173"/>
      <c r="Z177" s="287"/>
      <c r="AA177" s="52"/>
      <c r="AB177" s="21"/>
      <c r="AD177" s="26"/>
      <c r="AE177" s="49"/>
      <c r="AF177" s="49"/>
      <c r="AG177" s="49"/>
      <c r="AH177" s="49"/>
      <c r="AI177" s="49"/>
      <c r="AJ177" s="49"/>
      <c r="AK177" s="26"/>
    </row>
    <row r="178" spans="1:37" ht="15" customHeight="1" x14ac:dyDescent="0.2">
      <c r="A178" s="283"/>
      <c r="B178" s="284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5"/>
      <c r="P178" s="286" t="str">
        <f t="shared" ref="P178:P186" si="1">IF(A178&lt;&gt;0,"yes","  ")</f>
        <v xml:space="preserve">  </v>
      </c>
      <c r="Q178" s="286"/>
      <c r="R178" s="286"/>
      <c r="S178" s="173"/>
      <c r="T178" s="173"/>
      <c r="U178" s="173"/>
      <c r="V178" s="173"/>
      <c r="W178" s="173"/>
      <c r="X178" s="173"/>
      <c r="Y178" s="173"/>
      <c r="Z178" s="287"/>
      <c r="AA178" s="52"/>
      <c r="AB178" s="21"/>
      <c r="AD178" s="26"/>
      <c r="AE178" s="49"/>
      <c r="AF178" s="49"/>
      <c r="AG178" s="49"/>
      <c r="AH178" s="49"/>
      <c r="AI178" s="49"/>
      <c r="AJ178" s="49"/>
      <c r="AK178" s="26"/>
    </row>
    <row r="179" spans="1:37" ht="15" customHeight="1" x14ac:dyDescent="0.2">
      <c r="A179" s="283"/>
      <c r="B179" s="284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5"/>
      <c r="P179" s="286" t="str">
        <f t="shared" si="1"/>
        <v xml:space="preserve">  </v>
      </c>
      <c r="Q179" s="286"/>
      <c r="R179" s="286"/>
      <c r="S179" s="173"/>
      <c r="T179" s="173"/>
      <c r="U179" s="173"/>
      <c r="V179" s="173"/>
      <c r="W179" s="173"/>
      <c r="X179" s="173"/>
      <c r="Y179" s="173"/>
      <c r="Z179" s="287"/>
      <c r="AA179" s="52"/>
      <c r="AB179" s="21"/>
      <c r="AD179" s="26"/>
      <c r="AE179" s="49"/>
      <c r="AF179" s="49"/>
      <c r="AG179" s="49"/>
      <c r="AH179" s="49"/>
      <c r="AI179" s="49"/>
      <c r="AJ179" s="49"/>
      <c r="AK179" s="26"/>
    </row>
    <row r="180" spans="1:37" ht="15" customHeight="1" x14ac:dyDescent="0.2">
      <c r="A180" s="283"/>
      <c r="B180" s="284"/>
      <c r="C180" s="284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5"/>
      <c r="P180" s="286" t="str">
        <f t="shared" si="1"/>
        <v xml:space="preserve">  </v>
      </c>
      <c r="Q180" s="286"/>
      <c r="R180" s="286"/>
      <c r="S180" s="173"/>
      <c r="T180" s="173"/>
      <c r="U180" s="173"/>
      <c r="V180" s="173"/>
      <c r="W180" s="173"/>
      <c r="X180" s="173"/>
      <c r="Y180" s="173"/>
      <c r="Z180" s="287"/>
      <c r="AA180" s="52"/>
      <c r="AB180" s="21"/>
      <c r="AD180" s="26"/>
      <c r="AE180" s="49"/>
      <c r="AF180" s="49"/>
      <c r="AG180" s="49"/>
      <c r="AH180" s="49"/>
      <c r="AI180" s="49"/>
      <c r="AJ180" s="49"/>
      <c r="AK180" s="26"/>
    </row>
    <row r="181" spans="1:37" ht="15" customHeight="1" x14ac:dyDescent="0.2">
      <c r="A181" s="283"/>
      <c r="B181" s="284"/>
      <c r="C181" s="284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5"/>
      <c r="P181" s="286" t="str">
        <f t="shared" si="1"/>
        <v xml:space="preserve">  </v>
      </c>
      <c r="Q181" s="286"/>
      <c r="R181" s="286"/>
      <c r="S181" s="173"/>
      <c r="T181" s="173"/>
      <c r="U181" s="173"/>
      <c r="V181" s="173"/>
      <c r="W181" s="173"/>
      <c r="X181" s="173"/>
      <c r="Y181" s="173"/>
      <c r="Z181" s="287"/>
      <c r="AA181" s="52"/>
      <c r="AB181" s="21"/>
      <c r="AD181" s="26"/>
      <c r="AE181" s="49"/>
      <c r="AF181" s="49"/>
      <c r="AG181" s="49"/>
      <c r="AH181" s="49"/>
      <c r="AI181" s="49"/>
      <c r="AJ181" s="49"/>
      <c r="AK181" s="26"/>
    </row>
    <row r="182" spans="1:37" ht="15" customHeight="1" x14ac:dyDescent="0.2">
      <c r="A182" s="283"/>
      <c r="B182" s="284"/>
      <c r="C182" s="284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5"/>
      <c r="P182" s="286" t="str">
        <f t="shared" si="1"/>
        <v xml:space="preserve">  </v>
      </c>
      <c r="Q182" s="286"/>
      <c r="R182" s="286"/>
      <c r="S182" s="173"/>
      <c r="T182" s="173"/>
      <c r="U182" s="173"/>
      <c r="V182" s="173"/>
      <c r="W182" s="173"/>
      <c r="X182" s="173"/>
      <c r="Y182" s="173"/>
      <c r="Z182" s="287"/>
      <c r="AA182" s="52"/>
      <c r="AB182" s="21"/>
      <c r="AD182" s="26"/>
      <c r="AE182" s="49"/>
      <c r="AF182" s="49"/>
      <c r="AG182" s="49"/>
      <c r="AH182" s="49"/>
      <c r="AI182" s="49"/>
      <c r="AJ182" s="49"/>
      <c r="AK182" s="26"/>
    </row>
    <row r="183" spans="1:37" ht="15" customHeight="1" x14ac:dyDescent="0.2">
      <c r="A183" s="283"/>
      <c r="B183" s="284"/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5"/>
      <c r="P183" s="286" t="str">
        <f t="shared" si="1"/>
        <v xml:space="preserve">  </v>
      </c>
      <c r="Q183" s="286"/>
      <c r="R183" s="286"/>
      <c r="S183" s="173"/>
      <c r="T183" s="173"/>
      <c r="U183" s="173"/>
      <c r="V183" s="173"/>
      <c r="W183" s="173"/>
      <c r="X183" s="173"/>
      <c r="Y183" s="173"/>
      <c r="Z183" s="287"/>
      <c r="AA183" s="52"/>
      <c r="AB183" s="21"/>
      <c r="AD183" s="26"/>
      <c r="AE183" s="49"/>
      <c r="AF183" s="49"/>
      <c r="AG183" s="49"/>
      <c r="AH183" s="49"/>
      <c r="AI183" s="49"/>
      <c r="AJ183" s="49"/>
      <c r="AK183" s="26"/>
    </row>
    <row r="184" spans="1:37" ht="15" customHeight="1" x14ac:dyDescent="0.2">
      <c r="A184" s="283"/>
      <c r="B184" s="284"/>
      <c r="C184" s="284"/>
      <c r="D184" s="284"/>
      <c r="E184" s="284"/>
      <c r="F184" s="284"/>
      <c r="G184" s="284"/>
      <c r="H184" s="284"/>
      <c r="I184" s="284"/>
      <c r="J184" s="284"/>
      <c r="K184" s="284"/>
      <c r="L184" s="284"/>
      <c r="M184" s="284"/>
      <c r="N184" s="284"/>
      <c r="O184" s="285"/>
      <c r="P184" s="286" t="str">
        <f t="shared" si="1"/>
        <v xml:space="preserve">  </v>
      </c>
      <c r="Q184" s="286"/>
      <c r="R184" s="286"/>
      <c r="S184" s="173"/>
      <c r="T184" s="173"/>
      <c r="U184" s="173"/>
      <c r="V184" s="173"/>
      <c r="W184" s="173"/>
      <c r="X184" s="173"/>
      <c r="Y184" s="173"/>
      <c r="Z184" s="287"/>
      <c r="AA184" s="52"/>
      <c r="AB184" s="21"/>
      <c r="AD184" s="26"/>
      <c r="AE184" s="49"/>
      <c r="AF184" s="49"/>
      <c r="AG184" s="49"/>
      <c r="AH184" s="49"/>
      <c r="AI184" s="49"/>
      <c r="AJ184" s="49"/>
      <c r="AK184" s="26"/>
    </row>
    <row r="185" spans="1:37" ht="15" customHeight="1" x14ac:dyDescent="0.2">
      <c r="A185" s="283"/>
      <c r="B185" s="284"/>
      <c r="C185" s="284"/>
      <c r="D185" s="284"/>
      <c r="E185" s="284"/>
      <c r="F185" s="284"/>
      <c r="G185" s="284"/>
      <c r="H185" s="284"/>
      <c r="I185" s="284"/>
      <c r="J185" s="284"/>
      <c r="K185" s="284"/>
      <c r="L185" s="284"/>
      <c r="M185" s="284"/>
      <c r="N185" s="284"/>
      <c r="O185" s="285"/>
      <c r="P185" s="286" t="str">
        <f t="shared" si="1"/>
        <v xml:space="preserve">  </v>
      </c>
      <c r="Q185" s="286"/>
      <c r="R185" s="286"/>
      <c r="S185" s="173"/>
      <c r="T185" s="173"/>
      <c r="U185" s="173"/>
      <c r="V185" s="173"/>
      <c r="W185" s="173"/>
      <c r="X185" s="173"/>
      <c r="Y185" s="173"/>
      <c r="Z185" s="287"/>
      <c r="AA185" s="52"/>
      <c r="AB185" s="21"/>
      <c r="AD185" s="26"/>
      <c r="AE185" s="49"/>
      <c r="AF185" s="49"/>
      <c r="AG185" s="49"/>
      <c r="AH185" s="49"/>
      <c r="AI185" s="49"/>
      <c r="AJ185" s="49"/>
      <c r="AK185" s="26"/>
    </row>
    <row r="186" spans="1:37" s="50" customFormat="1" ht="15" customHeight="1" thickBot="1" x14ac:dyDescent="0.25">
      <c r="A186" s="291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3"/>
      <c r="P186" s="288" t="str">
        <f t="shared" si="1"/>
        <v xml:space="preserve">  </v>
      </c>
      <c r="Q186" s="288"/>
      <c r="R186" s="288"/>
      <c r="S186" s="289"/>
      <c r="T186" s="289"/>
      <c r="U186" s="289"/>
      <c r="V186" s="289"/>
      <c r="W186" s="289"/>
      <c r="X186" s="289"/>
      <c r="Y186" s="289"/>
      <c r="Z186" s="290"/>
      <c r="AA186" s="63"/>
    </row>
    <row r="187" spans="1:37" ht="15" customHeight="1" thickBot="1" x14ac:dyDescent="0.25">
      <c r="A187" s="64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1"/>
      <c r="AB187" s="21"/>
      <c r="AD187" s="26"/>
      <c r="AE187" s="26"/>
      <c r="AF187" s="26"/>
      <c r="AG187" s="26"/>
      <c r="AH187" s="26"/>
      <c r="AI187" s="26"/>
      <c r="AJ187" s="26"/>
      <c r="AK187" s="26"/>
    </row>
    <row r="188" spans="1:37" ht="15" customHeight="1" x14ac:dyDescent="0.2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21"/>
      <c r="AB188" s="21"/>
      <c r="AD188" s="30"/>
      <c r="AE188" s="30"/>
      <c r="AF188" s="30"/>
      <c r="AG188" s="30"/>
      <c r="AH188" s="30"/>
      <c r="AI188" s="30"/>
      <c r="AJ188" s="30"/>
      <c r="AK188" s="30"/>
    </row>
    <row r="189" spans="1:37" ht="12.75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281" t="s">
        <v>73</v>
      </c>
      <c r="M189" s="281"/>
      <c r="N189" s="281"/>
      <c r="O189" s="281"/>
      <c r="P189" s="282"/>
      <c r="Q189" s="282"/>
      <c r="R189" s="282"/>
      <c r="S189" s="282"/>
      <c r="T189" s="282"/>
      <c r="U189" s="282"/>
      <c r="V189" s="282"/>
      <c r="W189" s="282"/>
      <c r="X189" s="282"/>
      <c r="Y189" s="282"/>
      <c r="Z189" s="282"/>
    </row>
    <row r="190" spans="1:37" ht="15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AA190" s="36"/>
      <c r="AB190" s="36"/>
    </row>
    <row r="191" spans="1:37" ht="15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281" t="s">
        <v>167</v>
      </c>
      <c r="M191" s="281"/>
      <c r="N191" s="281"/>
      <c r="O191" s="281"/>
      <c r="P191" s="282"/>
      <c r="Q191" s="282"/>
      <c r="R191" s="282"/>
      <c r="S191" s="282"/>
      <c r="T191" s="282"/>
      <c r="U191" s="282"/>
      <c r="V191" s="282"/>
      <c r="W191" s="282"/>
      <c r="X191" s="282"/>
      <c r="Y191" s="282"/>
      <c r="Z191" s="282"/>
      <c r="AA191" s="21"/>
      <c r="AB191" s="21"/>
    </row>
    <row r="192" spans="1:37" ht="1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</row>
    <row r="193" spans="1:28" ht="1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</row>
    <row r="194" spans="1:28" ht="1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</row>
    <row r="195" spans="1:28" ht="18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37"/>
      <c r="AB195" s="37"/>
    </row>
    <row r="196" spans="1:28" ht="24.75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6"/>
      <c r="AB196" s="36"/>
    </row>
    <row r="197" spans="1:28" ht="15" customHeigh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21"/>
      <c r="AB197" s="21"/>
    </row>
    <row r="198" spans="1:28" ht="15" customHeight="1" x14ac:dyDescent="0.2">
      <c r="A198" s="9"/>
      <c r="B198" s="9"/>
      <c r="C198" s="9"/>
      <c r="D198" s="9"/>
      <c r="E198" s="9"/>
      <c r="F198" s="9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</row>
    <row r="199" spans="1:28" ht="15" customHeight="1" x14ac:dyDescent="0.2">
      <c r="A199" s="9"/>
      <c r="B199" s="9"/>
      <c r="C199" s="9"/>
      <c r="D199" s="9"/>
      <c r="E199" s="9"/>
      <c r="F199" s="9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</row>
    <row r="200" spans="1:28" ht="15" customHeight="1" x14ac:dyDescent="0.2">
      <c r="A200" s="9"/>
      <c r="B200" s="9"/>
      <c r="C200" s="9"/>
      <c r="D200" s="9"/>
      <c r="E200" s="9"/>
      <c r="F200" s="9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</row>
    <row r="201" spans="1:28" ht="15" customHeight="1" x14ac:dyDescent="0.2">
      <c r="A201" s="9"/>
      <c r="B201" s="9"/>
      <c r="C201" s="9"/>
      <c r="D201" s="9"/>
      <c r="E201" s="9"/>
      <c r="F201" s="9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</row>
    <row r="202" spans="1:28" ht="25.5" customHeight="1" x14ac:dyDescent="0.2">
      <c r="A202" s="9"/>
      <c r="B202" s="9"/>
      <c r="C202" s="9"/>
      <c r="D202" s="9"/>
      <c r="E202" s="9"/>
      <c r="F202" s="9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</row>
    <row r="203" spans="1:28" ht="25.5" customHeight="1" x14ac:dyDescent="0.2">
      <c r="A203" s="9"/>
      <c r="B203" s="9"/>
      <c r="C203" s="9"/>
      <c r="D203" s="9"/>
      <c r="E203" s="9"/>
      <c r="F203" s="9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</row>
    <row r="204" spans="1:28" ht="25.5" customHeight="1" x14ac:dyDescent="0.2">
      <c r="A204" s="9"/>
      <c r="B204" s="9"/>
      <c r="C204" s="9"/>
      <c r="D204" s="9"/>
      <c r="E204" s="9"/>
      <c r="F204" s="9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</row>
    <row r="205" spans="1:28" ht="15" customHeight="1" x14ac:dyDescent="0.2">
      <c r="A205" s="9"/>
      <c r="B205" s="9"/>
      <c r="C205" s="9"/>
      <c r="D205" s="9"/>
      <c r="E205" s="9"/>
      <c r="F205" s="9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36"/>
      <c r="AB205" s="36"/>
    </row>
    <row r="206" spans="1:28" ht="15" customHeigh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</row>
    <row r="207" spans="1:28" ht="15" customHeigh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21"/>
      <c r="AB207" s="21"/>
    </row>
    <row r="208" spans="1:28" ht="25.5" customHeight="1" x14ac:dyDescent="0.2">
      <c r="A208" s="9"/>
      <c r="B208" s="9"/>
      <c r="C208" s="9"/>
      <c r="D208" s="9"/>
      <c r="E208" s="9"/>
      <c r="F208" s="9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</row>
    <row r="209" spans="1:28" ht="27" customHeight="1" x14ac:dyDescent="0.2">
      <c r="A209" s="9"/>
      <c r="B209" s="9"/>
      <c r="C209" s="9"/>
      <c r="D209" s="9"/>
      <c r="E209" s="9"/>
      <c r="F209" s="9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</row>
    <row r="210" spans="1:28" ht="15" customHeight="1" x14ac:dyDescent="0.2">
      <c r="A210" s="9"/>
      <c r="B210" s="9"/>
      <c r="C210" s="9"/>
      <c r="D210" s="9"/>
      <c r="E210" s="9"/>
      <c r="F210" s="9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</row>
    <row r="211" spans="1:28" ht="15" customHeight="1" x14ac:dyDescent="0.2">
      <c r="A211" s="9"/>
      <c r="B211" s="9"/>
      <c r="C211" s="9"/>
      <c r="D211" s="9"/>
      <c r="E211" s="9"/>
      <c r="F211" s="9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</row>
    <row r="212" spans="1:28" ht="24.75" customHeight="1" x14ac:dyDescent="0.2">
      <c r="A212" s="9"/>
      <c r="B212" s="9"/>
      <c r="C212" s="9"/>
      <c r="D212" s="9"/>
      <c r="E212" s="9"/>
      <c r="F212" s="9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</row>
    <row r="213" spans="1:28" ht="25.5" customHeight="1" x14ac:dyDescent="0.2">
      <c r="A213" s="9"/>
      <c r="B213" s="9"/>
      <c r="C213" s="9"/>
      <c r="D213" s="9"/>
      <c r="E213" s="9"/>
      <c r="F213" s="9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</row>
    <row r="214" spans="1:28" ht="15" customHeight="1" x14ac:dyDescent="0.2">
      <c r="A214" s="9"/>
      <c r="B214" s="9"/>
      <c r="C214" s="9"/>
      <c r="D214" s="9"/>
      <c r="E214" s="9"/>
      <c r="F214" s="9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</row>
    <row r="215" spans="1:28" ht="15" customHeight="1" x14ac:dyDescent="0.2">
      <c r="A215" s="9"/>
      <c r="B215" s="9"/>
      <c r="C215" s="9"/>
      <c r="D215" s="9"/>
      <c r="E215" s="9"/>
      <c r="F215" s="9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</row>
    <row r="216" spans="1:28" ht="15" customHeight="1" x14ac:dyDescent="0.2">
      <c r="A216" s="9"/>
      <c r="B216" s="9"/>
      <c r="C216" s="9"/>
      <c r="D216" s="9"/>
      <c r="E216" s="9"/>
      <c r="F216" s="9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</row>
    <row r="217" spans="1:28" ht="15" customHeight="1" x14ac:dyDescent="0.2">
      <c r="A217" s="9"/>
      <c r="B217" s="9"/>
      <c r="C217" s="9"/>
      <c r="D217" s="9"/>
      <c r="E217" s="9"/>
      <c r="F217" s="9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6"/>
      <c r="AB217" s="26"/>
    </row>
    <row r="218" spans="1:28" ht="15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9"/>
      <c r="AB218" s="9"/>
    </row>
    <row r="219" spans="1:28" ht="15" customHeight="1" x14ac:dyDescent="0.2">
      <c r="A219" s="36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36"/>
      <c r="AB219" s="36"/>
    </row>
    <row r="220" spans="1:28" ht="15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21"/>
      <c r="AB220" s="21"/>
    </row>
    <row r="221" spans="1:28" ht="27.75" customHeight="1" x14ac:dyDescent="0.2">
      <c r="A221" s="9"/>
      <c r="B221" s="9"/>
      <c r="C221" s="9"/>
      <c r="D221" s="9"/>
      <c r="E221" s="9"/>
      <c r="F221" s="9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</row>
    <row r="222" spans="1:28" ht="15" customHeight="1" x14ac:dyDescent="0.2">
      <c r="A222" s="9"/>
      <c r="B222" s="9"/>
      <c r="C222" s="9"/>
      <c r="D222" s="9"/>
      <c r="E222" s="9"/>
      <c r="F222" s="9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</row>
    <row r="223" spans="1:28" ht="15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</row>
    <row r="224" spans="1:28" ht="15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</row>
    <row r="225" spans="1:28" ht="15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</row>
    <row r="226" spans="1:28" ht="9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6"/>
      <c r="AB226" s="26"/>
    </row>
    <row r="227" spans="1:28" ht="15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36"/>
      <c r="AB227" s="36"/>
    </row>
    <row r="228" spans="1:28" ht="30" customHeight="1" x14ac:dyDescent="0.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</row>
    <row r="229" spans="1:28" ht="15" customHeight="1" x14ac:dyDescent="0.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21"/>
      <c r="AB229" s="21"/>
    </row>
    <row r="230" spans="1:28" ht="15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</row>
    <row r="231" spans="1:28" ht="15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</row>
    <row r="232" spans="1:28" ht="15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</row>
    <row r="233" spans="1:28" ht="15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6"/>
      <c r="AB233" s="26"/>
    </row>
    <row r="234" spans="1:28" ht="15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36"/>
      <c r="AB234" s="36"/>
    </row>
    <row r="235" spans="1:28" ht="15" customHeight="1" x14ac:dyDescent="0.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26"/>
      <c r="AB235" s="26"/>
    </row>
    <row r="236" spans="1:28" ht="26.25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36"/>
      <c r="AB236" s="36"/>
    </row>
    <row r="237" spans="1:28" ht="15" customHeight="1" x14ac:dyDescent="0.2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21"/>
      <c r="AB237" s="21"/>
    </row>
    <row r="238" spans="1:28" ht="15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</row>
    <row r="239" spans="1:28" ht="15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</row>
    <row r="240" spans="1:28" ht="15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</row>
    <row r="241" spans="1:28" ht="15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</row>
    <row r="242" spans="1:28" ht="15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</row>
    <row r="243" spans="1:28" ht="15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</row>
    <row r="244" spans="1:28" ht="15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</row>
    <row r="245" spans="1:28" ht="15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</row>
    <row r="246" spans="1:28" ht="15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30"/>
      <c r="AB246" s="30"/>
    </row>
    <row r="247" spans="1:28" ht="15" customHeight="1" x14ac:dyDescent="0.2">
      <c r="A247" s="294"/>
      <c r="B247" s="294"/>
      <c r="C247" s="294"/>
      <c r="D247" s="294"/>
      <c r="E247" s="294"/>
      <c r="F247" s="294"/>
      <c r="G247" s="294"/>
      <c r="H247" s="294"/>
      <c r="I247" s="294"/>
      <c r="J247" s="294"/>
      <c r="K247" s="294"/>
      <c r="L247" s="294"/>
      <c r="M247" s="294"/>
      <c r="N247" s="294"/>
      <c r="O247" s="294"/>
      <c r="P247" s="294"/>
      <c r="Q247" s="294"/>
      <c r="R247" s="294"/>
      <c r="S247" s="294"/>
      <c r="T247" s="294"/>
      <c r="U247" s="294"/>
      <c r="V247" s="294"/>
      <c r="W247" s="294"/>
      <c r="X247" s="294"/>
      <c r="Y247" s="30"/>
      <c r="Z247" s="30"/>
      <c r="AA247" s="30"/>
      <c r="AB247" s="30"/>
    </row>
    <row r="248" spans="1:28" ht="15" customHeight="1" x14ac:dyDescent="0.2">
      <c r="A248" s="294"/>
      <c r="B248" s="294"/>
      <c r="C248" s="294"/>
      <c r="D248" s="294"/>
      <c r="E248" s="294"/>
      <c r="F248" s="294"/>
      <c r="G248" s="294"/>
      <c r="H248" s="294"/>
      <c r="I248" s="294"/>
      <c r="J248" s="294"/>
      <c r="K248" s="294"/>
      <c r="L248" s="294"/>
      <c r="M248" s="294"/>
      <c r="N248" s="294"/>
      <c r="O248" s="294"/>
      <c r="P248" s="294"/>
      <c r="Q248" s="294"/>
      <c r="R248" s="294"/>
      <c r="S248" s="294"/>
      <c r="T248" s="294"/>
      <c r="U248" s="294"/>
      <c r="V248" s="294"/>
      <c r="W248" s="294"/>
      <c r="X248" s="294"/>
      <c r="Y248" s="30"/>
      <c r="Z248" s="30"/>
      <c r="AA248" s="30"/>
      <c r="AB248" s="30"/>
    </row>
    <row r="249" spans="1:28" ht="15" customHeight="1" x14ac:dyDescent="0.2">
      <c r="A249" s="294"/>
      <c r="B249" s="294"/>
      <c r="C249" s="294"/>
      <c r="D249" s="294"/>
      <c r="E249" s="294"/>
      <c r="F249" s="294"/>
      <c r="G249" s="294"/>
      <c r="H249" s="294"/>
      <c r="I249" s="294"/>
      <c r="J249" s="294"/>
      <c r="K249" s="294"/>
      <c r="L249" s="294"/>
      <c r="M249" s="294"/>
      <c r="N249" s="294"/>
      <c r="O249" s="294"/>
      <c r="P249" s="294"/>
      <c r="Q249" s="294"/>
      <c r="R249" s="294"/>
      <c r="S249" s="294"/>
      <c r="T249" s="294"/>
      <c r="U249" s="294"/>
      <c r="V249" s="294"/>
      <c r="W249" s="294"/>
      <c r="X249" s="294"/>
      <c r="Y249" s="30"/>
      <c r="Z249" s="30"/>
      <c r="AA249" s="30"/>
      <c r="AB249" s="30"/>
    </row>
    <row r="250" spans="1:28" ht="15" customHeight="1" x14ac:dyDescent="0.2">
      <c r="A250" s="294"/>
      <c r="B250" s="294"/>
      <c r="C250" s="294"/>
      <c r="D250" s="294"/>
      <c r="E250" s="294"/>
      <c r="F250" s="294"/>
      <c r="G250" s="294"/>
      <c r="H250" s="294"/>
      <c r="I250" s="294"/>
      <c r="J250" s="294"/>
      <c r="K250" s="294"/>
      <c r="L250" s="294"/>
      <c r="M250" s="294"/>
      <c r="N250" s="294"/>
      <c r="O250" s="294"/>
      <c r="P250" s="294"/>
      <c r="Q250" s="294"/>
      <c r="R250" s="294"/>
      <c r="S250" s="294"/>
      <c r="T250" s="294"/>
      <c r="U250" s="294"/>
      <c r="V250" s="294"/>
      <c r="W250" s="294"/>
      <c r="X250" s="294"/>
      <c r="Y250" s="30"/>
      <c r="Z250" s="30"/>
      <c r="AA250" s="30"/>
      <c r="AB250" s="30"/>
    </row>
    <row r="251" spans="1:28" ht="15" customHeight="1" x14ac:dyDescent="0.2">
      <c r="A251" s="294"/>
      <c r="B251" s="294"/>
      <c r="C251" s="294"/>
      <c r="D251" s="294"/>
      <c r="E251" s="294"/>
      <c r="F251" s="294"/>
      <c r="G251" s="294"/>
      <c r="H251" s="294"/>
      <c r="I251" s="294"/>
      <c r="J251" s="294"/>
      <c r="K251" s="294"/>
      <c r="L251" s="294"/>
      <c r="M251" s="294"/>
      <c r="N251" s="294"/>
      <c r="O251" s="294"/>
      <c r="P251" s="294"/>
      <c r="Q251" s="294"/>
      <c r="R251" s="294"/>
      <c r="S251" s="294"/>
      <c r="T251" s="294"/>
      <c r="U251" s="294"/>
      <c r="V251" s="294"/>
      <c r="W251" s="294"/>
      <c r="X251" s="294"/>
      <c r="Y251" s="30"/>
      <c r="Z251" s="30"/>
      <c r="AA251" s="30"/>
      <c r="AB251" s="30"/>
    </row>
    <row r="252" spans="1:28" ht="15" customHeight="1" x14ac:dyDescent="0.2">
      <c r="A252" s="294"/>
      <c r="B252" s="294"/>
      <c r="C252" s="294"/>
      <c r="D252" s="294"/>
      <c r="E252" s="294"/>
      <c r="F252" s="294"/>
      <c r="G252" s="294"/>
      <c r="H252" s="294"/>
      <c r="I252" s="294"/>
      <c r="J252" s="294"/>
      <c r="K252" s="294"/>
      <c r="L252" s="294"/>
      <c r="M252" s="294"/>
      <c r="N252" s="294"/>
      <c r="O252" s="294"/>
      <c r="P252" s="294"/>
      <c r="Q252" s="294"/>
      <c r="R252" s="294"/>
      <c r="S252" s="294"/>
      <c r="T252" s="294"/>
      <c r="U252" s="294"/>
      <c r="V252" s="294"/>
      <c r="W252" s="294"/>
      <c r="X252" s="294"/>
      <c r="Y252" s="30"/>
      <c r="Z252" s="30"/>
      <c r="AA252" s="30"/>
      <c r="AB252" s="30"/>
    </row>
    <row r="253" spans="1:28" ht="15" customHeight="1" x14ac:dyDescent="0.2">
      <c r="A253" s="294"/>
      <c r="B253" s="294"/>
      <c r="C253" s="294"/>
      <c r="D253" s="294"/>
      <c r="E253" s="294"/>
      <c r="F253" s="294"/>
      <c r="G253" s="294"/>
      <c r="H253" s="294"/>
      <c r="I253" s="294"/>
      <c r="J253" s="294"/>
      <c r="K253" s="294"/>
      <c r="L253" s="294"/>
      <c r="M253" s="294"/>
      <c r="N253" s="294"/>
      <c r="O253" s="294"/>
      <c r="P253" s="294"/>
      <c r="Q253" s="294"/>
      <c r="R253" s="294"/>
      <c r="S253" s="294"/>
      <c r="T253" s="294"/>
      <c r="U253" s="294"/>
      <c r="V253" s="294"/>
      <c r="W253" s="294"/>
      <c r="X253" s="294"/>
      <c r="Y253" s="30"/>
      <c r="Z253" s="30"/>
      <c r="AA253" s="30"/>
      <c r="AB253" s="30"/>
    </row>
    <row r="254" spans="1:28" ht="15" customHeight="1" x14ac:dyDescent="0.2">
      <c r="A254" s="294"/>
      <c r="B254" s="294"/>
      <c r="C254" s="294"/>
      <c r="D254" s="294"/>
      <c r="E254" s="294"/>
      <c r="F254" s="294"/>
      <c r="G254" s="294"/>
      <c r="H254" s="294"/>
      <c r="I254" s="294"/>
      <c r="J254" s="294"/>
      <c r="K254" s="294"/>
      <c r="L254" s="294"/>
      <c r="M254" s="294"/>
      <c r="N254" s="294"/>
      <c r="O254" s="294"/>
      <c r="P254" s="294"/>
      <c r="Q254" s="294"/>
      <c r="R254" s="294"/>
      <c r="S254" s="294"/>
      <c r="T254" s="294"/>
      <c r="U254" s="294"/>
      <c r="V254" s="294"/>
      <c r="W254" s="294"/>
      <c r="X254" s="294"/>
      <c r="Y254" s="30"/>
      <c r="Z254" s="30"/>
      <c r="AA254" s="30"/>
      <c r="AB254" s="30"/>
    </row>
    <row r="255" spans="1:28" ht="15" customHeight="1" x14ac:dyDescent="0.2">
      <c r="A255" s="294"/>
      <c r="B255" s="294"/>
      <c r="C255" s="294"/>
      <c r="D255" s="294"/>
      <c r="E255" s="294"/>
      <c r="F255" s="294"/>
      <c r="G255" s="294"/>
      <c r="H255" s="294"/>
      <c r="I255" s="294"/>
      <c r="J255" s="294"/>
      <c r="K255" s="294"/>
      <c r="L255" s="294"/>
      <c r="M255" s="294"/>
      <c r="N255" s="294"/>
      <c r="O255" s="294"/>
      <c r="P255" s="294"/>
      <c r="Q255" s="294"/>
      <c r="R255" s="294"/>
      <c r="S255" s="294"/>
      <c r="T255" s="294"/>
      <c r="U255" s="294"/>
      <c r="V255" s="294"/>
      <c r="W255" s="294"/>
      <c r="X255" s="294"/>
      <c r="Y255" s="30"/>
      <c r="Z255" s="30"/>
      <c r="AA255" s="30"/>
      <c r="AB255" s="30"/>
    </row>
    <row r="256" spans="1:28" ht="15" customHeight="1" x14ac:dyDescent="0.2">
      <c r="A256" s="294"/>
      <c r="B256" s="294"/>
      <c r="C256" s="294"/>
      <c r="D256" s="294"/>
      <c r="E256" s="294"/>
      <c r="F256" s="294"/>
      <c r="G256" s="294"/>
      <c r="H256" s="294"/>
      <c r="I256" s="294"/>
      <c r="J256" s="294"/>
      <c r="K256" s="294"/>
      <c r="L256" s="294"/>
      <c r="M256" s="294"/>
      <c r="N256" s="294"/>
      <c r="O256" s="294"/>
      <c r="P256" s="294"/>
      <c r="Q256" s="294"/>
      <c r="R256" s="294"/>
      <c r="S256" s="294"/>
      <c r="T256" s="294"/>
      <c r="U256" s="294"/>
      <c r="V256" s="294"/>
      <c r="W256" s="294"/>
      <c r="X256" s="294"/>
      <c r="Y256" s="30"/>
      <c r="Z256" s="30"/>
      <c r="AA256" s="10"/>
      <c r="AB256" s="10"/>
    </row>
    <row r="257" spans="1:28" ht="1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29"/>
      <c r="AB257" s="29"/>
    </row>
    <row r="258" spans="1:28" ht="24.75" customHeight="1" x14ac:dyDescent="0.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</row>
    <row r="259" spans="1:28" ht="24.75" customHeight="1" x14ac:dyDescent="0.2">
      <c r="A259" s="295"/>
      <c r="B259" s="295"/>
      <c r="C259" s="295"/>
      <c r="D259" s="295"/>
      <c r="E259" s="295"/>
      <c r="F259" s="295"/>
      <c r="G259" s="22"/>
      <c r="H259" s="22"/>
      <c r="I259" s="295"/>
      <c r="J259" s="295"/>
      <c r="K259" s="295"/>
      <c r="L259" s="295"/>
      <c r="M259" s="295"/>
      <c r="N259" s="22"/>
      <c r="O259" s="295"/>
      <c r="P259" s="295"/>
      <c r="Q259" s="295"/>
      <c r="R259" s="295"/>
      <c r="S259" s="23"/>
      <c r="T259" s="296"/>
      <c r="U259" s="296"/>
      <c r="V259" s="296"/>
      <c r="W259" s="8"/>
      <c r="X259" s="29"/>
      <c r="Y259" s="29"/>
      <c r="Z259" s="29"/>
      <c r="AA259" s="29"/>
      <c r="AB259" s="29"/>
    </row>
    <row r="260" spans="1:28" ht="24.75" customHeight="1" x14ac:dyDescent="0.2">
      <c r="A260" s="295"/>
      <c r="B260" s="295"/>
      <c r="C260" s="295"/>
      <c r="D260" s="295"/>
      <c r="E260" s="295"/>
      <c r="F260" s="295"/>
      <c r="G260" s="22"/>
      <c r="H260" s="22"/>
      <c r="I260" s="295"/>
      <c r="J260" s="295"/>
      <c r="K260" s="295"/>
      <c r="L260" s="295"/>
      <c r="M260" s="295"/>
      <c r="N260" s="22"/>
      <c r="O260" s="295"/>
      <c r="P260" s="295"/>
      <c r="Q260" s="295"/>
      <c r="R260" s="295"/>
      <c r="S260" s="8"/>
      <c r="T260" s="296"/>
      <c r="U260" s="296"/>
      <c r="V260" s="296"/>
      <c r="W260" s="8"/>
      <c r="X260" s="29"/>
      <c r="Y260" s="29"/>
      <c r="Z260" s="29"/>
      <c r="AA260" s="29"/>
      <c r="AB260" s="29"/>
    </row>
    <row r="261" spans="1:28" ht="24.75" customHeight="1" x14ac:dyDescent="0.2">
      <c r="A261" s="295"/>
      <c r="B261" s="295"/>
      <c r="C261" s="295"/>
      <c r="D261" s="295"/>
      <c r="E261" s="295"/>
      <c r="F261" s="295"/>
      <c r="G261" s="22"/>
      <c r="H261" s="22"/>
      <c r="I261" s="295"/>
      <c r="J261" s="295"/>
      <c r="K261" s="295"/>
      <c r="L261" s="295"/>
      <c r="M261" s="295"/>
      <c r="N261" s="22"/>
      <c r="O261" s="295"/>
      <c r="P261" s="295"/>
      <c r="Q261" s="295"/>
      <c r="R261" s="295"/>
      <c r="S261" s="8"/>
      <c r="T261" s="296"/>
      <c r="U261" s="296"/>
      <c r="V261" s="296"/>
      <c r="W261" s="8"/>
      <c r="X261" s="29"/>
      <c r="Y261" s="29"/>
      <c r="Z261" s="29"/>
      <c r="AA261" s="32"/>
      <c r="AB261" s="32"/>
    </row>
    <row r="262" spans="1:28" ht="15" customHeight="1" x14ac:dyDescent="0.2">
      <c r="A262" s="295"/>
      <c r="B262" s="295"/>
      <c r="C262" s="295"/>
      <c r="D262" s="295"/>
      <c r="E262" s="295"/>
      <c r="F262" s="295"/>
      <c r="G262" s="22"/>
      <c r="H262" s="22"/>
      <c r="I262" s="295"/>
      <c r="J262" s="295"/>
      <c r="K262" s="295"/>
      <c r="L262" s="295"/>
      <c r="M262" s="295"/>
      <c r="N262" s="22"/>
      <c r="O262" s="295"/>
      <c r="P262" s="295"/>
      <c r="Q262" s="295"/>
      <c r="R262" s="295"/>
      <c r="S262" s="8"/>
      <c r="T262" s="296"/>
      <c r="U262" s="296"/>
      <c r="V262" s="296"/>
      <c r="W262" s="8"/>
      <c r="X262" s="32"/>
      <c r="Y262" s="32"/>
      <c r="Z262" s="32"/>
      <c r="AA262" s="10"/>
      <c r="AB262" s="10"/>
    </row>
    <row r="263" spans="1:28" ht="15" customHeight="1" x14ac:dyDescent="0.2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10"/>
      <c r="T263" s="10"/>
      <c r="U263" s="10"/>
      <c r="V263" s="10"/>
      <c r="W263" s="10"/>
      <c r="X263" s="10"/>
      <c r="Y263" s="10"/>
      <c r="Z263" s="10"/>
      <c r="AA263" s="29"/>
      <c r="AB263" s="29"/>
    </row>
    <row r="264" spans="1:28" ht="15" customHeight="1" x14ac:dyDescent="0.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10"/>
      <c r="AB264" s="10"/>
    </row>
    <row r="265" spans="1:28" ht="1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33"/>
      <c r="AB265" s="33"/>
    </row>
    <row r="266" spans="1:28" ht="23.25" customHeight="1" x14ac:dyDescent="0.2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4"/>
      <c r="AB266" s="34"/>
    </row>
    <row r="267" spans="1:28" ht="15" customHeight="1" x14ac:dyDescent="0.2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3"/>
      <c r="AB267" s="33"/>
    </row>
    <row r="268" spans="1:28" ht="15" customHeight="1" x14ac:dyDescent="0.2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29"/>
      <c r="AB268" s="29"/>
    </row>
    <row r="269" spans="1:28" ht="17.25" customHeight="1" x14ac:dyDescent="0.2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33"/>
      <c r="AB269" s="33"/>
    </row>
    <row r="270" spans="1:28" ht="17.25" customHeight="1" x14ac:dyDescent="0.2">
      <c r="A270" s="168"/>
      <c r="B270" s="168"/>
      <c r="C270" s="168"/>
      <c r="D270" s="168"/>
      <c r="E270" s="168"/>
      <c r="F270" s="168"/>
      <c r="G270" s="168"/>
      <c r="H270" s="168"/>
      <c r="I270" s="168"/>
      <c r="J270" s="168"/>
      <c r="K270" s="168"/>
      <c r="L270" s="168"/>
      <c r="M270" s="168"/>
      <c r="N270" s="168"/>
      <c r="O270" s="168"/>
      <c r="P270" s="168"/>
      <c r="Q270" s="168"/>
      <c r="R270" s="168"/>
      <c r="S270" s="33"/>
      <c r="T270" s="33"/>
      <c r="U270" s="33"/>
      <c r="V270" s="33"/>
      <c r="W270" s="33"/>
      <c r="X270" s="33"/>
      <c r="Y270" s="33"/>
      <c r="Z270" s="33"/>
      <c r="AA270" s="30"/>
      <c r="AB270" s="30"/>
    </row>
    <row r="271" spans="1:28" ht="15" customHeight="1" x14ac:dyDescent="0.2">
      <c r="A271" s="294"/>
      <c r="B271" s="294"/>
      <c r="C271" s="294"/>
      <c r="D271" s="294"/>
      <c r="E271" s="294"/>
      <c r="F271" s="294"/>
      <c r="G271" s="294"/>
      <c r="H271" s="294"/>
      <c r="I271" s="294"/>
      <c r="J271" s="294"/>
      <c r="K271" s="294"/>
      <c r="L271" s="294"/>
      <c r="M271" s="294"/>
      <c r="N271" s="294"/>
      <c r="O271" s="294"/>
      <c r="P271" s="294"/>
      <c r="Q271" s="294"/>
      <c r="R271" s="294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</row>
    <row r="272" spans="1:28" ht="15" customHeight="1" x14ac:dyDescent="0.2">
      <c r="A272" s="296"/>
      <c r="B272" s="296"/>
      <c r="C272" s="296"/>
      <c r="D272" s="296"/>
      <c r="E272" s="296"/>
      <c r="F272" s="296"/>
      <c r="G272" s="296"/>
      <c r="H272" s="296"/>
      <c r="I272" s="296"/>
      <c r="J272" s="296"/>
      <c r="K272" s="296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</row>
    <row r="273" spans="1:28" ht="15" customHeight="1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</row>
    <row r="274" spans="1:28" ht="15" customHeight="1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3"/>
      <c r="AB274" s="33"/>
    </row>
    <row r="275" spans="1:28" ht="15" customHeight="1" x14ac:dyDescent="0.2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29"/>
      <c r="AB275" s="29"/>
    </row>
    <row r="276" spans="1:28" ht="15" customHeight="1" x14ac:dyDescent="0.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</row>
    <row r="277" spans="1:28" ht="15" customHeight="1" x14ac:dyDescent="0.2">
      <c r="A277" s="296"/>
      <c r="B277" s="296"/>
      <c r="C277" s="296"/>
      <c r="D277" s="296"/>
      <c r="E277" s="296"/>
      <c r="F277" s="296"/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"/>
      <c r="W277" s="29"/>
      <c r="X277" s="29"/>
      <c r="Y277" s="29"/>
      <c r="Z277" s="29"/>
      <c r="AA277" s="30"/>
      <c r="AB277" s="30"/>
    </row>
    <row r="278" spans="1:28" ht="15" customHeight="1" x14ac:dyDescent="0.2">
      <c r="A278" s="294"/>
      <c r="B278" s="294"/>
      <c r="C278" s="294"/>
      <c r="D278" s="294"/>
      <c r="E278" s="294"/>
      <c r="F278" s="294"/>
      <c r="G278" s="294"/>
      <c r="H278" s="294"/>
      <c r="I278" s="294"/>
      <c r="J278" s="294"/>
      <c r="K278" s="294"/>
      <c r="L278" s="294"/>
      <c r="M278" s="294"/>
      <c r="N278" s="294"/>
      <c r="O278" s="294"/>
      <c r="P278" s="294"/>
      <c r="Q278" s="294"/>
      <c r="R278" s="294"/>
      <c r="S278" s="294"/>
      <c r="T278" s="294"/>
      <c r="U278" s="294"/>
      <c r="V278" s="30"/>
      <c r="W278" s="30"/>
      <c r="X278" s="30"/>
      <c r="Y278" s="30"/>
      <c r="Z278" s="30"/>
      <c r="AA278" s="30"/>
      <c r="AB278" s="30"/>
    </row>
    <row r="279" spans="1:28" ht="15" customHeight="1" x14ac:dyDescent="0.2">
      <c r="A279" s="294"/>
      <c r="B279" s="294"/>
      <c r="C279" s="294"/>
      <c r="D279" s="294"/>
      <c r="E279" s="294"/>
      <c r="F279" s="294"/>
      <c r="G279" s="294"/>
      <c r="H279" s="294"/>
      <c r="I279" s="294"/>
      <c r="J279" s="294"/>
      <c r="K279" s="294"/>
      <c r="L279" s="294"/>
      <c r="M279" s="294"/>
      <c r="N279" s="294"/>
      <c r="O279" s="294"/>
      <c r="P279" s="294"/>
      <c r="Q279" s="294"/>
      <c r="R279" s="294"/>
      <c r="S279" s="294"/>
      <c r="T279" s="294"/>
      <c r="U279" s="294"/>
      <c r="V279" s="30"/>
      <c r="W279" s="30"/>
      <c r="X279" s="30"/>
      <c r="Y279" s="30"/>
      <c r="Z279" s="30"/>
      <c r="AA279" s="30"/>
      <c r="AB279" s="30"/>
    </row>
    <row r="280" spans="1:28" ht="15" customHeight="1" x14ac:dyDescent="0.2">
      <c r="A280" s="294"/>
      <c r="B280" s="294"/>
      <c r="C280" s="294"/>
      <c r="D280" s="294"/>
      <c r="E280" s="294"/>
      <c r="F280" s="294"/>
      <c r="G280" s="294"/>
      <c r="H280" s="294"/>
      <c r="I280" s="294"/>
      <c r="J280" s="294"/>
      <c r="K280" s="294"/>
      <c r="L280" s="294"/>
      <c r="M280" s="294"/>
      <c r="N280" s="294"/>
      <c r="O280" s="294"/>
      <c r="P280" s="294"/>
      <c r="Q280" s="294"/>
      <c r="R280" s="294"/>
      <c r="S280" s="294"/>
      <c r="T280" s="294"/>
      <c r="U280" s="294"/>
      <c r="V280" s="30"/>
      <c r="W280" s="30"/>
      <c r="X280" s="30"/>
      <c r="Y280" s="30"/>
      <c r="Z280" s="30"/>
      <c r="AA280" s="33"/>
      <c r="AB280" s="33"/>
    </row>
    <row r="281" spans="1:28" ht="15" customHeight="1" x14ac:dyDescent="0.2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29"/>
      <c r="AB281" s="29"/>
    </row>
    <row r="282" spans="1:28" ht="15" customHeight="1" x14ac:dyDescent="0.2">
      <c r="A282" s="296"/>
      <c r="B282" s="296"/>
      <c r="C282" s="296"/>
      <c r="D282" s="296"/>
      <c r="E282" s="296"/>
      <c r="F282" s="296"/>
      <c r="G282" s="296"/>
      <c r="H282" s="296"/>
      <c r="I282" s="296"/>
      <c r="J282" s="296"/>
      <c r="K282" s="296"/>
      <c r="L282" s="296"/>
      <c r="M282" s="296"/>
      <c r="N282" s="296"/>
      <c r="O282" s="296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30"/>
      <c r="AB282" s="30"/>
    </row>
    <row r="283" spans="1:28" ht="15" customHeight="1" x14ac:dyDescent="0.2">
      <c r="A283" s="294"/>
      <c r="B283" s="294"/>
      <c r="C283" s="294"/>
      <c r="D283" s="294"/>
      <c r="E283" s="294"/>
      <c r="F283" s="294"/>
      <c r="G283" s="294"/>
      <c r="H283" s="294"/>
      <c r="I283" s="294"/>
      <c r="J283" s="294"/>
      <c r="K283" s="294"/>
      <c r="L283" s="294"/>
      <c r="M283" s="294"/>
      <c r="N283" s="294"/>
      <c r="O283" s="294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</row>
    <row r="284" spans="1:28" ht="15" customHeight="1" x14ac:dyDescent="0.2">
      <c r="A284" s="294"/>
      <c r="B284" s="294"/>
      <c r="C284" s="294"/>
      <c r="D284" s="294"/>
      <c r="E284" s="294"/>
      <c r="F284" s="294"/>
      <c r="G284" s="294"/>
      <c r="H284" s="294"/>
      <c r="I284" s="294"/>
      <c r="J284" s="294"/>
      <c r="K284" s="294"/>
      <c r="L284" s="294"/>
      <c r="M284" s="294"/>
      <c r="N284" s="294"/>
      <c r="O284" s="294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</row>
    <row r="285" spans="1:28" ht="15" customHeight="1" x14ac:dyDescent="0.2">
      <c r="A285" s="294"/>
      <c r="B285" s="294"/>
      <c r="C285" s="294"/>
      <c r="D285" s="294"/>
      <c r="E285" s="294"/>
      <c r="F285" s="294"/>
      <c r="G285" s="294"/>
      <c r="H285" s="294"/>
      <c r="I285" s="294"/>
      <c r="J285" s="294"/>
      <c r="K285" s="294"/>
      <c r="L285" s="294"/>
      <c r="M285" s="294"/>
      <c r="N285" s="294"/>
      <c r="O285" s="294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3"/>
      <c r="AB285" s="33"/>
    </row>
    <row r="286" spans="1:28" ht="15" customHeight="1" x14ac:dyDescent="0.2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0"/>
      <c r="AB286" s="30"/>
    </row>
    <row r="287" spans="1:28" ht="15" customHeight="1" x14ac:dyDescent="0.2">
      <c r="A287" s="296"/>
      <c r="B287" s="296"/>
      <c r="C287" s="296"/>
      <c r="D287" s="296"/>
      <c r="E287" s="296"/>
      <c r="F287" s="296"/>
      <c r="G287" s="296"/>
      <c r="H287" s="296"/>
      <c r="I287" s="296"/>
      <c r="J287" s="296"/>
      <c r="K287" s="296"/>
      <c r="L287" s="296"/>
      <c r="M287" s="296"/>
      <c r="N287" s="296"/>
      <c r="O287" s="296"/>
      <c r="P287" s="296"/>
      <c r="Q287" s="296"/>
      <c r="R287" s="296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</row>
    <row r="288" spans="1:28" ht="15" customHeight="1" x14ac:dyDescent="0.2">
      <c r="A288" s="294"/>
      <c r="B288" s="294"/>
      <c r="C288" s="294"/>
      <c r="D288" s="294"/>
      <c r="E288" s="294"/>
      <c r="F288" s="294"/>
      <c r="G288" s="294"/>
      <c r="H288" s="294"/>
      <c r="I288" s="294"/>
      <c r="J288" s="294"/>
      <c r="K288" s="294"/>
      <c r="L288" s="294"/>
      <c r="M288" s="294"/>
      <c r="N288" s="294"/>
      <c r="O288" s="294"/>
      <c r="P288" s="294"/>
      <c r="Q288" s="294"/>
      <c r="R288" s="294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</row>
    <row r="289" spans="1:28" ht="15" customHeight="1" x14ac:dyDescent="0.2">
      <c r="A289" s="294"/>
      <c r="B289" s="294"/>
      <c r="C289" s="294"/>
      <c r="D289" s="294"/>
      <c r="E289" s="294"/>
      <c r="F289" s="294"/>
      <c r="G289" s="294"/>
      <c r="H289" s="294"/>
      <c r="I289" s="294"/>
      <c r="J289" s="294"/>
      <c r="K289" s="294"/>
      <c r="L289" s="294"/>
      <c r="M289" s="294"/>
      <c r="N289" s="294"/>
      <c r="O289" s="294"/>
      <c r="P289" s="294"/>
      <c r="Q289" s="294"/>
      <c r="R289" s="294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</row>
    <row r="290" spans="1:28" ht="15" customHeight="1" x14ac:dyDescent="0.2">
      <c r="A290" s="294"/>
      <c r="B290" s="294"/>
      <c r="C290" s="294"/>
      <c r="D290" s="294"/>
      <c r="E290" s="294"/>
      <c r="F290" s="294"/>
      <c r="G290" s="294"/>
      <c r="H290" s="294"/>
      <c r="I290" s="294"/>
      <c r="J290" s="294"/>
      <c r="K290" s="294"/>
      <c r="L290" s="294"/>
      <c r="M290" s="294"/>
      <c r="N290" s="294"/>
      <c r="O290" s="294"/>
      <c r="P290" s="294"/>
      <c r="Q290" s="294"/>
      <c r="R290" s="294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</row>
    <row r="291" spans="1:28" ht="15" customHeight="1" x14ac:dyDescent="0.2">
      <c r="A291" s="294"/>
      <c r="B291" s="294"/>
      <c r="C291" s="294"/>
      <c r="D291" s="294"/>
      <c r="E291" s="294"/>
      <c r="F291" s="294"/>
      <c r="G291" s="294"/>
      <c r="H291" s="294"/>
      <c r="I291" s="294"/>
      <c r="J291" s="294"/>
      <c r="K291" s="294"/>
      <c r="L291" s="294"/>
      <c r="M291" s="294"/>
      <c r="N291" s="294"/>
      <c r="O291" s="294"/>
      <c r="P291" s="294"/>
      <c r="Q291" s="294"/>
      <c r="R291" s="294"/>
      <c r="S291" s="30"/>
      <c r="T291" s="30"/>
      <c r="U291" s="30"/>
      <c r="V291" s="30"/>
      <c r="W291" s="30"/>
      <c r="X291" s="30"/>
      <c r="Y291" s="30"/>
      <c r="Z291" s="30"/>
      <c r="AA291" s="33"/>
      <c r="AB291" s="33"/>
    </row>
    <row r="292" spans="1:28" ht="15" customHeight="1" x14ac:dyDescent="0.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0"/>
      <c r="AB292" s="30"/>
    </row>
    <row r="293" spans="1:28" ht="15" customHeight="1" x14ac:dyDescent="0.2">
      <c r="A293" s="296"/>
      <c r="B293" s="296"/>
      <c r="C293" s="296"/>
      <c r="D293" s="296"/>
      <c r="E293" s="296"/>
      <c r="F293" s="294"/>
      <c r="G293" s="294"/>
      <c r="H293" s="294"/>
      <c r="I293" s="294"/>
      <c r="J293" s="294"/>
      <c r="K293" s="294"/>
      <c r="L293" s="294"/>
      <c r="M293" s="294"/>
      <c r="N293" s="294"/>
      <c r="O293" s="294"/>
      <c r="P293" s="298"/>
      <c r="Q293" s="298"/>
      <c r="R293" s="298"/>
      <c r="S293" s="298"/>
      <c r="T293" s="30"/>
      <c r="U293" s="30"/>
      <c r="V293" s="30"/>
      <c r="W293" s="30"/>
      <c r="X293" s="30"/>
      <c r="Y293" s="30"/>
      <c r="Z293" s="30"/>
      <c r="AA293" s="30"/>
      <c r="AB293" s="30"/>
    </row>
    <row r="294" spans="1:28" ht="15" customHeight="1" x14ac:dyDescent="0.2">
      <c r="A294" s="296"/>
      <c r="B294" s="296"/>
      <c r="C294" s="296"/>
      <c r="D294" s="296"/>
      <c r="E294" s="296"/>
      <c r="F294" s="294"/>
      <c r="G294" s="294"/>
      <c r="H294" s="294"/>
      <c r="I294" s="294"/>
      <c r="J294" s="294"/>
      <c r="K294" s="294"/>
      <c r="L294" s="294"/>
      <c r="M294" s="294"/>
      <c r="N294" s="294"/>
      <c r="O294" s="294"/>
      <c r="P294" s="297"/>
      <c r="Q294" s="297"/>
      <c r="R294" s="297"/>
      <c r="S294" s="297"/>
      <c r="T294" s="30"/>
      <c r="U294" s="30"/>
      <c r="V294" s="30"/>
      <c r="W294" s="30"/>
      <c r="X294" s="30"/>
      <c r="Y294" s="30"/>
      <c r="Z294" s="30"/>
      <c r="AA294" s="30"/>
      <c r="AB294" s="30"/>
    </row>
    <row r="295" spans="1:28" ht="15" customHeight="1" x14ac:dyDescent="0.2">
      <c r="A295" s="294"/>
      <c r="B295" s="294"/>
      <c r="C295" s="294"/>
      <c r="D295" s="294"/>
      <c r="E295" s="294"/>
      <c r="F295" s="294"/>
      <c r="G295" s="294"/>
      <c r="H295" s="294"/>
      <c r="I295" s="294"/>
      <c r="J295" s="294"/>
      <c r="K295" s="294"/>
      <c r="L295" s="294"/>
      <c r="M295" s="294"/>
      <c r="N295" s="294"/>
      <c r="O295" s="294"/>
      <c r="P295" s="298"/>
      <c r="Q295" s="298"/>
      <c r="R295" s="298"/>
      <c r="S295" s="298"/>
      <c r="T295" s="30"/>
      <c r="U295" s="30"/>
      <c r="V295" s="30"/>
      <c r="W295" s="30"/>
      <c r="X295" s="30"/>
      <c r="Y295" s="30"/>
      <c r="Z295" s="30"/>
      <c r="AA295" s="30"/>
      <c r="AB295" s="30"/>
    </row>
    <row r="296" spans="1:28" ht="15" customHeight="1" x14ac:dyDescent="0.2">
      <c r="A296" s="296"/>
      <c r="B296" s="296"/>
      <c r="C296" s="296"/>
      <c r="D296" s="296"/>
      <c r="E296" s="296"/>
      <c r="F296" s="294"/>
      <c r="G296" s="294"/>
      <c r="H296" s="294"/>
      <c r="I296" s="294"/>
      <c r="J296" s="294"/>
      <c r="K296" s="294"/>
      <c r="L296" s="294"/>
      <c r="M296" s="294"/>
      <c r="N296" s="294"/>
      <c r="O296" s="294"/>
      <c r="P296" s="298"/>
      <c r="Q296" s="298"/>
      <c r="R296" s="298"/>
      <c r="S296" s="298"/>
      <c r="T296" s="30"/>
      <c r="U296" s="30"/>
      <c r="V296" s="30"/>
      <c r="W296" s="30"/>
      <c r="X296" s="30"/>
      <c r="Y296" s="30"/>
      <c r="Z296" s="30"/>
      <c r="AA296" s="30"/>
      <c r="AB296" s="30"/>
    </row>
    <row r="297" spans="1:28" ht="15" customHeight="1" x14ac:dyDescent="0.2">
      <c r="A297" s="296"/>
      <c r="B297" s="296"/>
      <c r="C297" s="296"/>
      <c r="D297" s="296"/>
      <c r="E297" s="296"/>
      <c r="F297" s="294"/>
      <c r="G297" s="294"/>
      <c r="H297" s="294"/>
      <c r="I297" s="294"/>
      <c r="J297" s="294"/>
      <c r="K297" s="294"/>
      <c r="L297" s="294"/>
      <c r="M297" s="294"/>
      <c r="N297" s="294"/>
      <c r="O297" s="294"/>
      <c r="P297" s="298"/>
      <c r="Q297" s="298"/>
      <c r="R297" s="298"/>
      <c r="S297" s="298"/>
      <c r="T297" s="30"/>
      <c r="U297" s="30"/>
      <c r="V297" s="30"/>
      <c r="W297" s="30"/>
      <c r="X297" s="30"/>
      <c r="Y297" s="30"/>
      <c r="Z297" s="30"/>
      <c r="AA297" s="30"/>
      <c r="AB297" s="30"/>
    </row>
    <row r="298" spans="1:28" ht="15" customHeight="1" x14ac:dyDescent="0.2">
      <c r="A298" s="296"/>
      <c r="B298" s="296"/>
      <c r="C298" s="296"/>
      <c r="D298" s="296"/>
      <c r="E298" s="296"/>
      <c r="F298" s="294"/>
      <c r="G298" s="294"/>
      <c r="H298" s="294"/>
      <c r="I298" s="294"/>
      <c r="J298" s="294"/>
      <c r="K298" s="294"/>
      <c r="L298" s="294"/>
      <c r="M298" s="294"/>
      <c r="N298" s="294"/>
      <c r="O298" s="294"/>
      <c r="P298" s="294"/>
      <c r="Q298" s="294"/>
      <c r="R298" s="294"/>
      <c r="S298" s="294"/>
      <c r="T298" s="30"/>
      <c r="U298" s="30"/>
      <c r="V298" s="30"/>
      <c r="W298" s="30"/>
      <c r="X298" s="30"/>
      <c r="Y298" s="30"/>
      <c r="Z298" s="30"/>
      <c r="AA298" s="33"/>
      <c r="AB298" s="33"/>
    </row>
    <row r="299" spans="1:28" ht="15" customHeight="1" x14ac:dyDescent="0.2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</row>
    <row r="300" spans="1:28" ht="15" customHeight="1" x14ac:dyDescent="0.2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29"/>
      <c r="AB300" s="29"/>
    </row>
    <row r="301" spans="1:28" ht="15" customHeight="1" x14ac:dyDescent="0.2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35"/>
      <c r="AB301" s="35"/>
    </row>
    <row r="302" spans="1:28" ht="15" customHeight="1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29"/>
      <c r="AB302" s="29"/>
    </row>
    <row r="303" spans="1:28" ht="15" customHeight="1" x14ac:dyDescent="0.2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33"/>
      <c r="AB303" s="33"/>
    </row>
    <row r="304" spans="1:28" ht="15" customHeight="1" x14ac:dyDescent="0.2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29"/>
      <c r="AB304" s="29"/>
    </row>
    <row r="305" spans="1:28" ht="15" customHeight="1" x14ac:dyDescent="0.2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31"/>
      <c r="AB305" s="31"/>
    </row>
    <row r="306" spans="1:28" ht="1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298"/>
      <c r="K306" s="298"/>
      <c r="L306" s="298"/>
      <c r="M306" s="298"/>
      <c r="N306" s="298"/>
      <c r="O306" s="298"/>
      <c r="P306" s="298"/>
      <c r="Q306" s="298"/>
      <c r="R306" s="298"/>
      <c r="S306" s="31"/>
      <c r="T306" s="31"/>
      <c r="U306" s="31"/>
      <c r="V306" s="31"/>
      <c r="W306" s="31"/>
      <c r="X306" s="31"/>
      <c r="Y306" s="31"/>
      <c r="Z306" s="31"/>
      <c r="AA306" s="30"/>
      <c r="AB306" s="30"/>
    </row>
    <row r="307" spans="1:28" ht="15" customHeight="1" x14ac:dyDescent="0.2">
      <c r="A307" s="296"/>
      <c r="B307" s="296"/>
      <c r="C307" s="296"/>
      <c r="D307" s="296"/>
      <c r="E307" s="296"/>
      <c r="F307" s="296"/>
      <c r="G307" s="296"/>
      <c r="H307" s="296"/>
      <c r="I307" s="296"/>
      <c r="J307" s="294"/>
      <c r="K307" s="294"/>
      <c r="L307" s="294"/>
      <c r="M307" s="294"/>
      <c r="N307" s="294"/>
      <c r="O307" s="294"/>
      <c r="P307" s="294"/>
      <c r="Q307" s="294"/>
      <c r="R307" s="294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</row>
    <row r="308" spans="1:28" ht="15" customHeight="1" x14ac:dyDescent="0.2">
      <c r="A308" s="296"/>
      <c r="B308" s="296"/>
      <c r="C308" s="296"/>
      <c r="D308" s="296"/>
      <c r="E308" s="296"/>
      <c r="F308" s="296"/>
      <c r="G308" s="296"/>
      <c r="H308" s="296"/>
      <c r="I308" s="296"/>
      <c r="J308" s="294"/>
      <c r="K308" s="294"/>
      <c r="L308" s="294"/>
      <c r="M308" s="294"/>
      <c r="N308" s="294"/>
      <c r="O308" s="294"/>
      <c r="P308" s="294"/>
      <c r="Q308" s="294"/>
      <c r="R308" s="294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</row>
    <row r="309" spans="1:28" ht="15" customHeight="1" x14ac:dyDescent="0.2">
      <c r="A309" s="296"/>
      <c r="B309" s="296"/>
      <c r="C309" s="296"/>
      <c r="D309" s="296"/>
      <c r="E309" s="296"/>
      <c r="F309" s="296"/>
      <c r="G309" s="296"/>
      <c r="H309" s="296"/>
      <c r="I309" s="296"/>
      <c r="J309" s="294"/>
      <c r="K309" s="294"/>
      <c r="L309" s="294"/>
      <c r="M309" s="294"/>
      <c r="N309" s="294"/>
      <c r="O309" s="294"/>
      <c r="P309" s="294"/>
      <c r="Q309" s="294"/>
      <c r="R309" s="294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</row>
    <row r="310" spans="1:28" ht="15" customHeight="1" x14ac:dyDescent="0.2">
      <c r="A310" s="296"/>
      <c r="B310" s="296"/>
      <c r="C310" s="296"/>
      <c r="D310" s="296"/>
      <c r="E310" s="296"/>
      <c r="F310" s="296"/>
      <c r="G310" s="296"/>
      <c r="H310" s="296"/>
      <c r="I310" s="296"/>
      <c r="J310" s="294"/>
      <c r="K310" s="294"/>
      <c r="L310" s="294"/>
      <c r="M310" s="294"/>
      <c r="N310" s="294"/>
      <c r="O310" s="294"/>
      <c r="P310" s="294"/>
      <c r="Q310" s="294"/>
      <c r="R310" s="294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</row>
    <row r="311" spans="1:28" ht="15" customHeight="1" x14ac:dyDescent="0.2">
      <c r="A311" s="296"/>
      <c r="B311" s="296"/>
      <c r="C311" s="296"/>
      <c r="D311" s="296"/>
      <c r="E311" s="296"/>
      <c r="F311" s="296"/>
      <c r="G311" s="296"/>
      <c r="H311" s="296"/>
      <c r="I311" s="296"/>
      <c r="J311" s="294"/>
      <c r="K311" s="294"/>
      <c r="L311" s="294"/>
      <c r="M311" s="294"/>
      <c r="N311" s="294"/>
      <c r="O311" s="294"/>
      <c r="P311" s="294"/>
      <c r="Q311" s="294"/>
      <c r="R311" s="294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</row>
    <row r="312" spans="1:28" ht="15" customHeight="1" x14ac:dyDescent="0.2">
      <c r="A312" s="296"/>
      <c r="B312" s="296"/>
      <c r="C312" s="296"/>
      <c r="D312" s="296"/>
      <c r="E312" s="296"/>
      <c r="F312" s="296"/>
      <c r="G312" s="296"/>
      <c r="H312" s="296"/>
      <c r="I312" s="296"/>
      <c r="J312" s="294"/>
      <c r="K312" s="294"/>
      <c r="L312" s="294"/>
      <c r="M312" s="294"/>
      <c r="N312" s="294"/>
      <c r="O312" s="294"/>
      <c r="P312" s="294"/>
      <c r="Q312" s="294"/>
      <c r="R312" s="294"/>
      <c r="S312" s="30"/>
      <c r="T312" s="30"/>
      <c r="U312" s="30"/>
      <c r="V312" s="30"/>
      <c r="W312" s="30"/>
      <c r="X312" s="30"/>
      <c r="Y312" s="30"/>
      <c r="Z312" s="30"/>
      <c r="AA312" s="33"/>
      <c r="AB312" s="33"/>
    </row>
    <row r="313" spans="1:28" ht="10.5" customHeight="1" x14ac:dyDescent="0.2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10"/>
      <c r="AB313" s="10"/>
    </row>
    <row r="314" spans="1:28" ht="1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30"/>
      <c r="AB314" s="30"/>
    </row>
    <row r="315" spans="1:28" ht="15" customHeight="1" x14ac:dyDescent="0.2">
      <c r="A315" s="298"/>
      <c r="B315" s="298"/>
      <c r="C315" s="294"/>
      <c r="D315" s="294"/>
      <c r="E315" s="294"/>
      <c r="F315" s="294"/>
      <c r="G315" s="298"/>
      <c r="H315" s="298"/>
      <c r="I315" s="298"/>
      <c r="J315" s="294"/>
      <c r="K315" s="294"/>
      <c r="L315" s="294"/>
      <c r="M315" s="294"/>
      <c r="N315" s="298"/>
      <c r="O315" s="298"/>
      <c r="P315" s="298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10"/>
      <c r="AB315" s="10"/>
    </row>
    <row r="316" spans="1:28" ht="1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 ht="1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 ht="1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 ht="1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 ht="1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 ht="1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 ht="1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 ht="1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 ht="1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 ht="1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 ht="1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 ht="1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 ht="1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 ht="1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 ht="1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 ht="1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 ht="1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 ht="1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 ht="1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 ht="1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 ht="1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 ht="1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 ht="1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 ht="1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 ht="1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 ht="1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 ht="1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 ht="1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 ht="1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 ht="1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 ht="1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 ht="1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 ht="1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 ht="1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 ht="1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 ht="1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 ht="1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 ht="1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 ht="1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 ht="1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 ht="1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 ht="1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 ht="1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 ht="1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 ht="1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 ht="1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 ht="1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 ht="1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 ht="1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 ht="1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 ht="1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 ht="1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 ht="1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 ht="1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 ht="1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 ht="1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 ht="1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 ht="1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 ht="1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 ht="1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 ht="1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 ht="1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 ht="1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 ht="1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 ht="1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 ht="1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 ht="1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 ht="1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 ht="1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 ht="1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 ht="1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 ht="1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 ht="1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 ht="1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 ht="1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 ht="1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 ht="1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 ht="1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 ht="1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 ht="1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 ht="1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 ht="1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 ht="1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 ht="1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 ht="1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 ht="1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 ht="1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 ht="1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 ht="1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 ht="1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 ht="1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 ht="1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 ht="1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 ht="1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 ht="1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 ht="1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 ht="1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 ht="1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 ht="1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 ht="1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 ht="1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 ht="1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 ht="1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 ht="1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 ht="1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 ht="1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 ht="1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 ht="1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 ht="1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 ht="1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 ht="1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 ht="1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 ht="1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 ht="1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 ht="1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 ht="1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 ht="1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 ht="1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 ht="1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 ht="1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 ht="1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 ht="1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 ht="1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 ht="1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 ht="1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 ht="1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 ht="1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 ht="1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 ht="1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 ht="1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 ht="1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 ht="1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 ht="1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 ht="1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 ht="1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 ht="1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 ht="1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 ht="1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 ht="1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 ht="1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 ht="1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 ht="1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 ht="1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 ht="1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</sheetData>
  <sheetProtection algorithmName="SHA-512" hashValue="YArKnAI6tajlwx0AP+76VkfpHZHEDZmrnHxGegN/Xd9vFT2vCWwz740FBeXFOpE12FwE5rWtGIRIKFaEoAf+wA==" saltValue="m1mjEDmjDGJsallfpSTcJA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J0PH4G9Vr5AKWxEgw70Ed7gFvoEYLn1+/8q3p18OrCEZHNKwHnqrBhxrodF8IChUcqvqrHbtTrG4e5jIRzLE3Q==" saltValue="/BNdAVgQP5ciad4iJRBt6A==" spinCount="100000" sqref="U17:AA17 U10:AA15" name="Range1"/>
  </protectedRanges>
  <dataConsolidate/>
  <customSheetViews>
    <customSheetView guid="{BC9BD29A-0F5C-438F-81D0-0B08C8E24279}">
      <selection activeCell="N13" sqref="N13:Z18"/>
      <rowBreaks count="3" manualBreakCount="3">
        <brk id="46" max="16383" man="1"/>
        <brk id="92" max="16383" man="1"/>
        <brk id="139" max="16383" man="1"/>
      </rowBreaks>
      <pageMargins left="0.67" right="0.35433070866141736" top="0.79" bottom="0.98425196850393704" header="0.51181102362204722" footer="0.51181102362204722"/>
      <pageSetup paperSize="9" scale="92" orientation="portrait" horizontalDpi="1200" verticalDpi="1200" r:id="rId1"/>
      <headerFooter alignWithMargins="0"/>
    </customSheetView>
  </customSheetViews>
  <mergeCells count="580">
    <mergeCell ref="A55:AA55"/>
    <mergeCell ref="X57:Z57"/>
    <mergeCell ref="A59:H59"/>
    <mergeCell ref="I59:Q59"/>
    <mergeCell ref="R59:Z59"/>
    <mergeCell ref="A62:W62"/>
    <mergeCell ref="X62:Z62"/>
    <mergeCell ref="A64:W64"/>
    <mergeCell ref="X64:Z64"/>
    <mergeCell ref="A60:H60"/>
    <mergeCell ref="I60:Q60"/>
    <mergeCell ref="A58:Z58"/>
    <mergeCell ref="S176:V176"/>
    <mergeCell ref="W176:Z176"/>
    <mergeCell ref="A176:R176"/>
    <mergeCell ref="A168:O168"/>
    <mergeCell ref="P168:R168"/>
    <mergeCell ref="S168:V168"/>
    <mergeCell ref="P172:R172"/>
    <mergeCell ref="S172:V172"/>
    <mergeCell ref="W172:Z172"/>
    <mergeCell ref="A170:O170"/>
    <mergeCell ref="P170:R170"/>
    <mergeCell ref="S170:V170"/>
    <mergeCell ref="W170:Z170"/>
    <mergeCell ref="A171:O171"/>
    <mergeCell ref="P171:R171"/>
    <mergeCell ref="S171:V171"/>
    <mergeCell ref="W171:Z171"/>
    <mergeCell ref="A174:Z174"/>
    <mergeCell ref="A173:Z173"/>
    <mergeCell ref="A172:O172"/>
    <mergeCell ref="A175:Z175"/>
    <mergeCell ref="W168:Z168"/>
    <mergeCell ref="A169:O169"/>
    <mergeCell ref="P169:R169"/>
    <mergeCell ref="S169:V169"/>
    <mergeCell ref="W169:Z169"/>
    <mergeCell ref="A165:O165"/>
    <mergeCell ref="P165:R165"/>
    <mergeCell ref="W167:Z167"/>
    <mergeCell ref="A167:O167"/>
    <mergeCell ref="P167:R167"/>
    <mergeCell ref="S167:V167"/>
    <mergeCell ref="P181:R181"/>
    <mergeCell ref="S181:V181"/>
    <mergeCell ref="W181:Z181"/>
    <mergeCell ref="A180:O180"/>
    <mergeCell ref="P178:R178"/>
    <mergeCell ref="S178:V178"/>
    <mergeCell ref="W178:Z178"/>
    <mergeCell ref="A177:O177"/>
    <mergeCell ref="W179:Z179"/>
    <mergeCell ref="P177:R177"/>
    <mergeCell ref="S177:V177"/>
    <mergeCell ref="W177:Z177"/>
    <mergeCell ref="A181:O181"/>
    <mergeCell ref="P179:R179"/>
    <mergeCell ref="S179:V179"/>
    <mergeCell ref="A178:O178"/>
    <mergeCell ref="P180:R180"/>
    <mergeCell ref="S180:V180"/>
    <mergeCell ref="W180:Z180"/>
    <mergeCell ref="A179:O179"/>
    <mergeCell ref="A144:O144"/>
    <mergeCell ref="P144:R144"/>
    <mergeCell ref="S144:V144"/>
    <mergeCell ref="W144:Z144"/>
    <mergeCell ref="A145:O145"/>
    <mergeCell ref="P145:R145"/>
    <mergeCell ref="S145:V145"/>
    <mergeCell ref="W145:Z145"/>
    <mergeCell ref="A166:O166"/>
    <mergeCell ref="P166:R166"/>
    <mergeCell ref="S166:V166"/>
    <mergeCell ref="W166:Z166"/>
    <mergeCell ref="S165:V165"/>
    <mergeCell ref="W165:Z165"/>
    <mergeCell ref="A162:O162"/>
    <mergeCell ref="P162:R162"/>
    <mergeCell ref="S162:V162"/>
    <mergeCell ref="W162:Z162"/>
    <mergeCell ref="A160:O160"/>
    <mergeCell ref="P160:R160"/>
    <mergeCell ref="P143:R143"/>
    <mergeCell ref="W143:Z143"/>
    <mergeCell ref="S143:V143"/>
    <mergeCell ref="A143:O143"/>
    <mergeCell ref="A74:Z76"/>
    <mergeCell ref="S161:V161"/>
    <mergeCell ref="W161:Z161"/>
    <mergeCell ref="A156:O156"/>
    <mergeCell ref="P156:R156"/>
    <mergeCell ref="S156:V156"/>
    <mergeCell ref="W156:Z156"/>
    <mergeCell ref="A157:O157"/>
    <mergeCell ref="P157:R157"/>
    <mergeCell ref="S157:V157"/>
    <mergeCell ref="W157:Z157"/>
    <mergeCell ref="A152:O152"/>
    <mergeCell ref="P152:R152"/>
    <mergeCell ref="S152:V152"/>
    <mergeCell ref="W152:Z152"/>
    <mergeCell ref="A153:O153"/>
    <mergeCell ref="A92:Z92"/>
    <mergeCell ref="A97:Z97"/>
    <mergeCell ref="A102:Z102"/>
    <mergeCell ref="A81:Z81"/>
    <mergeCell ref="P142:R142"/>
    <mergeCell ref="S142:V142"/>
    <mergeCell ref="W142:Z142"/>
    <mergeCell ref="A89:AA89"/>
    <mergeCell ref="A79:AA79"/>
    <mergeCell ref="A85:H85"/>
    <mergeCell ref="I85:Q85"/>
    <mergeCell ref="R85:Z85"/>
    <mergeCell ref="A86:H86"/>
    <mergeCell ref="I86:Q86"/>
    <mergeCell ref="R86:Z86"/>
    <mergeCell ref="A107:Z107"/>
    <mergeCell ref="A142:O142"/>
    <mergeCell ref="R84:Z84"/>
    <mergeCell ref="A87:H87"/>
    <mergeCell ref="I87:Q87"/>
    <mergeCell ref="A84:H84"/>
    <mergeCell ref="I84:Q84"/>
    <mergeCell ref="X42:AA42"/>
    <mergeCell ref="H41:J41"/>
    <mergeCell ref="K41:L41"/>
    <mergeCell ref="M41:O41"/>
    <mergeCell ref="H42:J42"/>
    <mergeCell ref="H43:J43"/>
    <mergeCell ref="H44:J44"/>
    <mergeCell ref="H45:J45"/>
    <mergeCell ref="H46:J46"/>
    <mergeCell ref="K42:L42"/>
    <mergeCell ref="K43:L43"/>
    <mergeCell ref="K44:L44"/>
    <mergeCell ref="P45:S45"/>
    <mergeCell ref="T45:W45"/>
    <mergeCell ref="A31:AA31"/>
    <mergeCell ref="A34:AA34"/>
    <mergeCell ref="A36:AA36"/>
    <mergeCell ref="A32:F32"/>
    <mergeCell ref="G32:R32"/>
    <mergeCell ref="S32:U32"/>
    <mergeCell ref="V32:AA32"/>
    <mergeCell ref="A35:F35"/>
    <mergeCell ref="G35:R35"/>
    <mergeCell ref="S35:U35"/>
    <mergeCell ref="V35:AA35"/>
    <mergeCell ref="A33:U33"/>
    <mergeCell ref="V33:AA33"/>
    <mergeCell ref="D30:H30"/>
    <mergeCell ref="I30:J30"/>
    <mergeCell ref="K30:N30"/>
    <mergeCell ref="O30:S30"/>
    <mergeCell ref="U30:W30"/>
    <mergeCell ref="A21:F21"/>
    <mergeCell ref="G21:M21"/>
    <mergeCell ref="A20:F20"/>
    <mergeCell ref="G20:M20"/>
    <mergeCell ref="U20:AA20"/>
    <mergeCell ref="U21:AA21"/>
    <mergeCell ref="V23:AA23"/>
    <mergeCell ref="V24:AA24"/>
    <mergeCell ref="V25:AA25"/>
    <mergeCell ref="A29:AA29"/>
    <mergeCell ref="A30:C30"/>
    <mergeCell ref="S24:U24"/>
    <mergeCell ref="N20:T20"/>
    <mergeCell ref="N21:T21"/>
    <mergeCell ref="S25:U25"/>
    <mergeCell ref="A24:F24"/>
    <mergeCell ref="G24:R24"/>
    <mergeCell ref="A25:F25"/>
    <mergeCell ref="G25:R25"/>
    <mergeCell ref="J306:R306"/>
    <mergeCell ref="A309:I310"/>
    <mergeCell ref="J309:R309"/>
    <mergeCell ref="J310:R310"/>
    <mergeCell ref="A307:I307"/>
    <mergeCell ref="J307:R307"/>
    <mergeCell ref="A308:I308"/>
    <mergeCell ref="J308:R308"/>
    <mergeCell ref="A315:B315"/>
    <mergeCell ref="C315:F315"/>
    <mergeCell ref="G315:I315"/>
    <mergeCell ref="J315:M315"/>
    <mergeCell ref="N315:P315"/>
    <mergeCell ref="A311:I311"/>
    <mergeCell ref="J311:R311"/>
    <mergeCell ref="A312:I312"/>
    <mergeCell ref="J312:R312"/>
    <mergeCell ref="A294:E294"/>
    <mergeCell ref="F294:O294"/>
    <mergeCell ref="P294:S294"/>
    <mergeCell ref="A291:R291"/>
    <mergeCell ref="A293:E293"/>
    <mergeCell ref="F293:O293"/>
    <mergeCell ref="P293:S293"/>
    <mergeCell ref="A298:E298"/>
    <mergeCell ref="F298:O298"/>
    <mergeCell ref="P298:S298"/>
    <mergeCell ref="A297:E297"/>
    <mergeCell ref="F297:O297"/>
    <mergeCell ref="P297:S297"/>
    <mergeCell ref="A295:O295"/>
    <mergeCell ref="P295:S295"/>
    <mergeCell ref="A296:E296"/>
    <mergeCell ref="F296:O296"/>
    <mergeCell ref="P296:S296"/>
    <mergeCell ref="A283:I283"/>
    <mergeCell ref="J283:O283"/>
    <mergeCell ref="A284:I284"/>
    <mergeCell ref="J284:O284"/>
    <mergeCell ref="A282:I282"/>
    <mergeCell ref="J282:O282"/>
    <mergeCell ref="A289:R289"/>
    <mergeCell ref="A290:R290"/>
    <mergeCell ref="A287:R287"/>
    <mergeCell ref="A288:R288"/>
    <mergeCell ref="A285:I285"/>
    <mergeCell ref="J285:O285"/>
    <mergeCell ref="A277:I277"/>
    <mergeCell ref="J277:O277"/>
    <mergeCell ref="P277:U277"/>
    <mergeCell ref="A271:I271"/>
    <mergeCell ref="J271:R271"/>
    <mergeCell ref="A272:K272"/>
    <mergeCell ref="A280:I280"/>
    <mergeCell ref="J280:O280"/>
    <mergeCell ref="P280:U280"/>
    <mergeCell ref="A279:I279"/>
    <mergeCell ref="J279:O279"/>
    <mergeCell ref="P279:U279"/>
    <mergeCell ref="A278:I278"/>
    <mergeCell ref="J278:O278"/>
    <mergeCell ref="P278:U278"/>
    <mergeCell ref="A261:F261"/>
    <mergeCell ref="I261:M261"/>
    <mergeCell ref="O261:R261"/>
    <mergeCell ref="T261:V261"/>
    <mergeCell ref="A260:F260"/>
    <mergeCell ref="I260:M260"/>
    <mergeCell ref="O260:R260"/>
    <mergeCell ref="T260:V260"/>
    <mergeCell ref="A270:I270"/>
    <mergeCell ref="J270:R270"/>
    <mergeCell ref="A262:F262"/>
    <mergeCell ref="I262:M262"/>
    <mergeCell ref="O262:R262"/>
    <mergeCell ref="T262:V262"/>
    <mergeCell ref="A259:F259"/>
    <mergeCell ref="I259:M259"/>
    <mergeCell ref="O259:R259"/>
    <mergeCell ref="T259:V259"/>
    <mergeCell ref="O256:Q256"/>
    <mergeCell ref="R256:S256"/>
    <mergeCell ref="T256:U256"/>
    <mergeCell ref="V256:X256"/>
    <mergeCell ref="A256:E256"/>
    <mergeCell ref="F256:I256"/>
    <mergeCell ref="J256:L256"/>
    <mergeCell ref="M256:N256"/>
    <mergeCell ref="A255:E255"/>
    <mergeCell ref="F255:I255"/>
    <mergeCell ref="J255:L255"/>
    <mergeCell ref="M255:N255"/>
    <mergeCell ref="O255:Q255"/>
    <mergeCell ref="R255:S255"/>
    <mergeCell ref="T255:U255"/>
    <mergeCell ref="V255:X255"/>
    <mergeCell ref="O254:Q254"/>
    <mergeCell ref="R254:S254"/>
    <mergeCell ref="T254:U254"/>
    <mergeCell ref="V254:X254"/>
    <mergeCell ref="A254:E254"/>
    <mergeCell ref="F254:I254"/>
    <mergeCell ref="J254:L254"/>
    <mergeCell ref="M254:N254"/>
    <mergeCell ref="A253:E253"/>
    <mergeCell ref="F253:I253"/>
    <mergeCell ref="J253:L253"/>
    <mergeCell ref="M253:N253"/>
    <mergeCell ref="O253:Q253"/>
    <mergeCell ref="R253:S253"/>
    <mergeCell ref="T253:U253"/>
    <mergeCell ref="V253:X253"/>
    <mergeCell ref="O252:Q252"/>
    <mergeCell ref="R252:S252"/>
    <mergeCell ref="T252:U252"/>
    <mergeCell ref="V252:X252"/>
    <mergeCell ref="A252:E252"/>
    <mergeCell ref="F252:I252"/>
    <mergeCell ref="J252:L252"/>
    <mergeCell ref="M252:N252"/>
    <mergeCell ref="A251:E251"/>
    <mergeCell ref="F251:I251"/>
    <mergeCell ref="J251:L251"/>
    <mergeCell ref="M251:N251"/>
    <mergeCell ref="O251:Q251"/>
    <mergeCell ref="R251:S251"/>
    <mergeCell ref="T251:U251"/>
    <mergeCell ref="V251:X251"/>
    <mergeCell ref="O250:Q250"/>
    <mergeCell ref="R250:S250"/>
    <mergeCell ref="T250:U250"/>
    <mergeCell ref="V250:X250"/>
    <mergeCell ref="A250:E250"/>
    <mergeCell ref="F250:I250"/>
    <mergeCell ref="J250:L250"/>
    <mergeCell ref="M250:N250"/>
    <mergeCell ref="A247:E247"/>
    <mergeCell ref="F247:I247"/>
    <mergeCell ref="J247:L247"/>
    <mergeCell ref="M247:N247"/>
    <mergeCell ref="O247:Q247"/>
    <mergeCell ref="R247:S247"/>
    <mergeCell ref="T247:U247"/>
    <mergeCell ref="V247:X247"/>
    <mergeCell ref="A249:E249"/>
    <mergeCell ref="F249:I249"/>
    <mergeCell ref="J249:L249"/>
    <mergeCell ref="M249:N249"/>
    <mergeCell ref="O249:Q249"/>
    <mergeCell ref="R249:S249"/>
    <mergeCell ref="T249:U249"/>
    <mergeCell ref="V249:X249"/>
    <mergeCell ref="O248:Q248"/>
    <mergeCell ref="R248:S248"/>
    <mergeCell ref="T248:U248"/>
    <mergeCell ref="V248:X248"/>
    <mergeCell ref="A248:E248"/>
    <mergeCell ref="F248:I248"/>
    <mergeCell ref="J248:L248"/>
    <mergeCell ref="M248:N248"/>
    <mergeCell ref="L191:O191"/>
    <mergeCell ref="P191:Z191"/>
    <mergeCell ref="L189:O189"/>
    <mergeCell ref="P189:Z189"/>
    <mergeCell ref="A182:O182"/>
    <mergeCell ref="P184:R184"/>
    <mergeCell ref="S184:V184"/>
    <mergeCell ref="W184:Z184"/>
    <mergeCell ref="A183:O183"/>
    <mergeCell ref="P186:R186"/>
    <mergeCell ref="P183:R183"/>
    <mergeCell ref="S183:V183"/>
    <mergeCell ref="W183:Z183"/>
    <mergeCell ref="P182:R182"/>
    <mergeCell ref="S182:V182"/>
    <mergeCell ref="W182:Z182"/>
    <mergeCell ref="S186:V186"/>
    <mergeCell ref="W186:Z186"/>
    <mergeCell ref="A184:O184"/>
    <mergeCell ref="A186:O186"/>
    <mergeCell ref="A185:O185"/>
    <mergeCell ref="P185:R185"/>
    <mergeCell ref="S185:V185"/>
    <mergeCell ref="W185:Z185"/>
    <mergeCell ref="A164:O164"/>
    <mergeCell ref="P164:R164"/>
    <mergeCell ref="S164:V164"/>
    <mergeCell ref="A158:O158"/>
    <mergeCell ref="P158:R158"/>
    <mergeCell ref="S158:V158"/>
    <mergeCell ref="W158:Z158"/>
    <mergeCell ref="A159:O159"/>
    <mergeCell ref="P159:R159"/>
    <mergeCell ref="S159:V159"/>
    <mergeCell ref="W159:Z159"/>
    <mergeCell ref="W164:Z164"/>
    <mergeCell ref="A163:O163"/>
    <mergeCell ref="P163:R163"/>
    <mergeCell ref="S163:V163"/>
    <mergeCell ref="W163:Z163"/>
    <mergeCell ref="S160:V160"/>
    <mergeCell ref="W160:Z160"/>
    <mergeCell ref="A161:O161"/>
    <mergeCell ref="P161:R161"/>
    <mergeCell ref="P153:R153"/>
    <mergeCell ref="S153:V153"/>
    <mergeCell ref="W153:Z153"/>
    <mergeCell ref="A154:O154"/>
    <mergeCell ref="P154:R154"/>
    <mergeCell ref="S154:V154"/>
    <mergeCell ref="W154:Z154"/>
    <mergeCell ref="A155:O155"/>
    <mergeCell ref="P155:R155"/>
    <mergeCell ref="S155:V155"/>
    <mergeCell ref="W155:Z155"/>
    <mergeCell ref="A150:O150"/>
    <mergeCell ref="P150:R150"/>
    <mergeCell ref="S150:V150"/>
    <mergeCell ref="W150:Z150"/>
    <mergeCell ref="A151:O151"/>
    <mergeCell ref="P151:R151"/>
    <mergeCell ref="S151:V151"/>
    <mergeCell ref="W151:Z151"/>
    <mergeCell ref="A146:O146"/>
    <mergeCell ref="P146:R146"/>
    <mergeCell ref="S146:V146"/>
    <mergeCell ref="W146:Z146"/>
    <mergeCell ref="A147:O147"/>
    <mergeCell ref="P147:R147"/>
    <mergeCell ref="S147:V147"/>
    <mergeCell ref="W147:Z147"/>
    <mergeCell ref="A148:O148"/>
    <mergeCell ref="P148:R148"/>
    <mergeCell ref="S148:V148"/>
    <mergeCell ref="W148:Z148"/>
    <mergeCell ref="A149:O149"/>
    <mergeCell ref="P149:R149"/>
    <mergeCell ref="S149:V149"/>
    <mergeCell ref="W149:Z149"/>
    <mergeCell ref="A94:H94"/>
    <mergeCell ref="I94:Q94"/>
    <mergeCell ref="R94:Z94"/>
    <mergeCell ref="W116:Z116"/>
    <mergeCell ref="A103:H103"/>
    <mergeCell ref="I103:Q103"/>
    <mergeCell ref="R103:Z103"/>
    <mergeCell ref="A104:H104"/>
    <mergeCell ref="I104:Q104"/>
    <mergeCell ref="R104:Z104"/>
    <mergeCell ref="A106:W106"/>
    <mergeCell ref="X106:Z106"/>
    <mergeCell ref="A108:H108"/>
    <mergeCell ref="I108:Q108"/>
    <mergeCell ref="R108:Z108"/>
    <mergeCell ref="A136:V136"/>
    <mergeCell ref="Z130:Z135"/>
    <mergeCell ref="B130:Y130"/>
    <mergeCell ref="B131:Y131"/>
    <mergeCell ref="A138:AA138"/>
    <mergeCell ref="A140:Z140"/>
    <mergeCell ref="A96:W96"/>
    <mergeCell ref="X96:Z96"/>
    <mergeCell ref="A98:H98"/>
    <mergeCell ref="I98:Q98"/>
    <mergeCell ref="R98:Z98"/>
    <mergeCell ref="A99:H99"/>
    <mergeCell ref="I99:Q99"/>
    <mergeCell ref="R99:Z99"/>
    <mergeCell ref="A101:W101"/>
    <mergeCell ref="X101:Z101"/>
    <mergeCell ref="A109:H109"/>
    <mergeCell ref="I109:Q109"/>
    <mergeCell ref="R109:Z109"/>
    <mergeCell ref="A112:AA112"/>
    <mergeCell ref="A114:AA114"/>
    <mergeCell ref="R60:Z60"/>
    <mergeCell ref="I69:Q69"/>
    <mergeCell ref="K46:L46"/>
    <mergeCell ref="A54:AA54"/>
    <mergeCell ref="P46:S46"/>
    <mergeCell ref="T46:W46"/>
    <mergeCell ref="T48:W48"/>
    <mergeCell ref="M45:O45"/>
    <mergeCell ref="M46:O46"/>
    <mergeCell ref="M47:O47"/>
    <mergeCell ref="P47:S47"/>
    <mergeCell ref="T47:W47"/>
    <mergeCell ref="H47:J47"/>
    <mergeCell ref="H48:J48"/>
    <mergeCell ref="A45:G45"/>
    <mergeCell ref="A46:G46"/>
    <mergeCell ref="A47:G47"/>
    <mergeCell ref="A65:Z65"/>
    <mergeCell ref="A67:Z67"/>
    <mergeCell ref="M48:O48"/>
    <mergeCell ref="A52:Z52"/>
    <mergeCell ref="R69:Z69"/>
    <mergeCell ref="A66:Z66"/>
    <mergeCell ref="A57:W57"/>
    <mergeCell ref="I83:Q83"/>
    <mergeCell ref="R83:Z83"/>
    <mergeCell ref="A91:W91"/>
    <mergeCell ref="X91:Z91"/>
    <mergeCell ref="A93:H93"/>
    <mergeCell ref="I93:Q93"/>
    <mergeCell ref="R93:Z93"/>
    <mergeCell ref="A68:H68"/>
    <mergeCell ref="I68:Q68"/>
    <mergeCell ref="R68:Z68"/>
    <mergeCell ref="A69:H69"/>
    <mergeCell ref="R87:Z87"/>
    <mergeCell ref="A73:W73"/>
    <mergeCell ref="X73:Z73"/>
    <mergeCell ref="A50:AA50"/>
    <mergeCell ref="K47:L47"/>
    <mergeCell ref="K48:L48"/>
    <mergeCell ref="A48:G48"/>
    <mergeCell ref="X44:AA44"/>
    <mergeCell ref="X43:AA43"/>
    <mergeCell ref="P42:S42"/>
    <mergeCell ref="X46:AA46"/>
    <mergeCell ref="X47:AA47"/>
    <mergeCell ref="P48:S48"/>
    <mergeCell ref="X48:AA48"/>
    <mergeCell ref="A42:G42"/>
    <mergeCell ref="A43:G43"/>
    <mergeCell ref="A44:G44"/>
    <mergeCell ref="K45:L45"/>
    <mergeCell ref="T42:W42"/>
    <mergeCell ref="P44:S44"/>
    <mergeCell ref="T44:W44"/>
    <mergeCell ref="P43:S43"/>
    <mergeCell ref="X45:AA45"/>
    <mergeCell ref="M42:O42"/>
    <mergeCell ref="M43:O43"/>
    <mergeCell ref="M44:O44"/>
    <mergeCell ref="T43:W43"/>
    <mergeCell ref="A2:AA2"/>
    <mergeCell ref="K7:P7"/>
    <mergeCell ref="A14:S14"/>
    <mergeCell ref="A16:F16"/>
    <mergeCell ref="G16:M16"/>
    <mergeCell ref="A17:F17"/>
    <mergeCell ref="G17:M17"/>
    <mergeCell ref="A4:AA4"/>
    <mergeCell ref="N17:T17"/>
    <mergeCell ref="N16:T16"/>
    <mergeCell ref="A8:AA8"/>
    <mergeCell ref="U14:AA15"/>
    <mergeCell ref="U16:AA17"/>
    <mergeCell ref="A12:AA12"/>
    <mergeCell ref="B9:J9"/>
    <mergeCell ref="B10:J10"/>
    <mergeCell ref="K9:Y9"/>
    <mergeCell ref="K10:Y10"/>
    <mergeCell ref="A18:F18"/>
    <mergeCell ref="G18:M18"/>
    <mergeCell ref="A19:F19"/>
    <mergeCell ref="G19:M19"/>
    <mergeCell ref="N18:T18"/>
    <mergeCell ref="U18:AA18"/>
    <mergeCell ref="U19:AA19"/>
    <mergeCell ref="N19:T19"/>
    <mergeCell ref="A124:V124"/>
    <mergeCell ref="W124:Z124"/>
    <mergeCell ref="W117:Z117"/>
    <mergeCell ref="A116:V116"/>
    <mergeCell ref="A118:V118"/>
    <mergeCell ref="A117:V117"/>
    <mergeCell ref="A119:V119"/>
    <mergeCell ref="A120:V120"/>
    <mergeCell ref="W118:Z118"/>
    <mergeCell ref="W119:Z119"/>
    <mergeCell ref="W120:Z120"/>
    <mergeCell ref="A26:M27"/>
    <mergeCell ref="N26:AA27"/>
    <mergeCell ref="A70:H71"/>
    <mergeCell ref="I70:Z71"/>
    <mergeCell ref="T41:W41"/>
    <mergeCell ref="S23:U23"/>
    <mergeCell ref="A23:F23"/>
    <mergeCell ref="G23:R23"/>
    <mergeCell ref="B132:Y132"/>
    <mergeCell ref="B133:Y133"/>
    <mergeCell ref="B134:Y134"/>
    <mergeCell ref="B135:Y135"/>
    <mergeCell ref="A125:V125"/>
    <mergeCell ref="A127:AA127"/>
    <mergeCell ref="A129:AA129"/>
    <mergeCell ref="A121:V121"/>
    <mergeCell ref="W121:Z121"/>
    <mergeCell ref="A122:V122"/>
    <mergeCell ref="W122:Z122"/>
    <mergeCell ref="A123:V123"/>
    <mergeCell ref="W123:Z123"/>
    <mergeCell ref="X41:AA41"/>
    <mergeCell ref="A41:G41"/>
    <mergeCell ref="P41:S41"/>
    <mergeCell ref="A37:F37"/>
    <mergeCell ref="G37:R37"/>
    <mergeCell ref="S37:U37"/>
    <mergeCell ref="V37:AA37"/>
    <mergeCell ref="A39:AA39"/>
  </mergeCells>
  <phoneticPr fontId="0" type="noConversion"/>
  <conditionalFormatting sqref="K42:L48">
    <cfRule type="containsText" dxfId="0" priority="1" operator="containsText" text="N/A">
      <formula>NOT(ISERROR(SEARCH("N/A",K42)))</formula>
    </cfRule>
  </conditionalFormatting>
  <dataValidations xWindow="993" yWindow="399" count="24">
    <dataValidation type="list" allowBlank="1" showInputMessage="1" showErrorMessage="1" sqref="AA64 AA142:AA186 P187:P188 AA62 AA96 AA73 AA81 AA101 AA57:AA58 AA91 AA106">
      <formula1>"Yes, No"</formula1>
    </dataValidation>
    <dataValidation type="list" allowBlank="1" showInputMessage="1" showErrorMessage="1" prompt="Please select Yes  for acquired courses" sqref="P143:R172">
      <formula1>"Yes, No"</formula1>
    </dataValidation>
    <dataValidation allowBlank="1" showInputMessage="1" showErrorMessage="1" prompt="Please type the date as: DD/MM/YYYY_x000a_example: 03/02/1989" sqref="T42:AA48 S143:Z172 W117:Z124 A109:H109 V23:AA25 S177:Z186 I60:Z60 I69:Q69 A94:H94 A99:H99 A104:H104"/>
    <dataValidation allowBlank="1" showInputMessage="1" showErrorMessage="1" prompt="Recent entry first and then backward" sqref="A42:G47"/>
    <dataValidation allowBlank="1" showInputMessage="1" showErrorMessage="1" prompt="Please include Country and Area Codes" sqref="A21:M21"/>
    <dataValidation type="list" allowBlank="1" showInputMessage="1" showErrorMessage="1" prompt="Please Select " sqref="U19:AA19">
      <formula1>"Male, Female"</formula1>
    </dataValidation>
    <dataValidation type="list" allowBlank="1" showInputMessage="1" showErrorMessage="1" prompt="Please select Yes  or No " sqref="X64:Z64 X62:Z62 X57:Z57">
      <formula1>"Yes, No"</formula1>
    </dataValidation>
    <dataValidation type="list" allowBlank="1" showInputMessage="1" showErrorMessage="1" prompt="Please select Yes  or No" sqref="X73:Z73 X101:Z101 X91:Z91 X96:Z96 X106:Z106">
      <formula1>"Yes, No"</formula1>
    </dataValidation>
    <dataValidation allowBlank="1" showInputMessage="1" showErrorMessage="1" prompt="Brief description of illness or injury or accident" sqref="A70 I70"/>
    <dataValidation allowBlank="1" showInputMessage="1" showErrorMessage="1" prompt="If Yes please give details" sqref="A74:Z76"/>
    <dataValidation type="list" allowBlank="1" showInputMessage="1" showErrorMessage="1" prompt="Please Select Fluency level" sqref="R84:Z87">
      <formula1>"Poor, Fair, Good, Very Good, Fluent"</formula1>
    </dataValidation>
    <dataValidation type="textLength" showInputMessage="1" showErrorMessage="1" error="Must Enter your registration Number" prompt=" Enter your registration Number if you are an AASTMT graduate_x000a_" sqref="U16:AA17">
      <formula1>6</formula1>
      <formula2>12</formula2>
    </dataValidation>
    <dataValidation type="list" showInputMessage="1" showErrorMessage="1" prompt="Please Select your Rank" sqref="K9">
      <formula1>"Master, Chief Officer, Second Mate, Third Mate, Training Officer, Deck Cadet, Chief Engineer, Second Engineer, Third Engineer, Fourth Engineer, Electric Engineer, Electro-Technical Officer, Engine Cadet"</formula1>
    </dataValidation>
    <dataValidation allowBlank="1" showInputMessage="1" showErrorMessage="1" prompt="Please enter your ID for Egyptians ONLY" sqref="G23:R23"/>
    <dataValidation allowBlank="1" showInputMessage="1" showErrorMessage="1" prompt="Please specify a Language" sqref="I84:Q87"/>
    <dataValidation type="list" allowBlank="1" showInputMessage="1" showErrorMessage="1" prompt="Please Select " sqref="N26">
      <formula1>"Exemption (إعفاء), Complete the service Military ( أتم الخدمة العسكرية), Postponed (مؤجل), Currently serving (حالياً فى الخدمة), Does not apply (غير مطلوب للتجنيد)"</formula1>
    </dataValidation>
    <dataValidation allowBlank="1" showInputMessage="1" showErrorMessage="1" prompt="AFFIX HERE YOUR RECENT PASSPORT SIZE PHOTOGRAPH" sqref="V13:X13 U11:X11 U13"/>
    <dataValidation type="list" allowBlank="1" showInputMessage="1" showErrorMessage="1" sqref="I94:Q94">
      <formula1>"Seafarer, Offshore"</formula1>
    </dataValidation>
    <dataValidation type="list" allowBlank="1" showInputMessage="1" showErrorMessage="1" sqref="I104:Q104">
      <formula1>"Academic , General"</formula1>
    </dataValidation>
    <dataValidation type="list" allowBlank="1" showInputMessage="1" showErrorMessage="1" sqref="I109:Q109">
      <formula1>"National, International"</formula1>
    </dataValidation>
    <dataValidation allowBlank="1" showInputMessage="1" showErrorMessage="1" prompt="Please Specify the Rank/Ranks you are willing to apply for." sqref="K10"/>
    <dataValidation type="textLength" allowBlank="1" showInputMessage="1" showErrorMessage="1" error="Yoy have entered more than 200 words. Please check your data entry and try again. " prompt="If any briefly explain in a maximum of 200 words" sqref="A52">
      <formula1>0</formula1>
      <formula2>400</formula2>
    </dataValidation>
    <dataValidation allowBlank="1" showInputMessage="1" showErrorMessage="1" prompt="Please type the date (year only) as:/YYYY_x000a_example: 1989" sqref="G32:R32 G35:R35 G37:R37"/>
    <dataValidation allowBlank="1" showInputMessage="1" showErrorMessage="1" prompt="Please type the date as: DD/MM/YYYY_x000a_example: 03/02/1989_x000a_" sqref="G19:M19"/>
  </dataValidations>
  <pageMargins left="0.67" right="0.35433070866141703" top="0.79" bottom="0.98425196850393704" header="0.511811023622047" footer="0.511811023622047"/>
  <pageSetup paperSize="9" scale="90" fitToHeight="0" orientation="portrait" horizontalDpi="1200" verticalDpi="1200" r:id="rId2"/>
  <headerFooter alignWithMargins="0"/>
  <rowBreaks count="1" manualBreakCount="1">
    <brk id="77" max="1638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showGridLines="0" workbookViewId="0">
      <selection activeCell="U9" sqref="U9:Y10"/>
    </sheetView>
  </sheetViews>
  <sheetFormatPr defaultRowHeight="12.75" x14ac:dyDescent="0.2"/>
  <cols>
    <col min="1" max="2" width="3.7109375" customWidth="1"/>
    <col min="3" max="3" width="4.85546875" customWidth="1"/>
    <col min="4" max="5" width="3.7109375" customWidth="1"/>
    <col min="6" max="6" width="3.85546875" customWidth="1"/>
    <col min="7" max="7" width="3" customWidth="1"/>
    <col min="8" max="8" width="2.5703125" customWidth="1"/>
    <col min="9" max="9" width="1.85546875" customWidth="1"/>
    <col min="10" max="10" width="3.5703125" customWidth="1"/>
    <col min="11" max="14" width="3.7109375" customWidth="1"/>
    <col min="15" max="15" width="6.42578125" customWidth="1"/>
    <col min="16" max="16" width="3.42578125" customWidth="1"/>
    <col min="17" max="17" width="3.5703125" customWidth="1"/>
    <col min="18" max="18" width="3.42578125" customWidth="1"/>
    <col min="19" max="19" width="3.28515625" customWidth="1"/>
    <col min="20" max="20" width="4.140625" customWidth="1"/>
    <col min="21" max="22" width="3.7109375" customWidth="1"/>
    <col min="23" max="23" width="4.28515625" customWidth="1"/>
    <col min="24" max="26" width="3.7109375" customWidth="1"/>
    <col min="27" max="27" width="2.85546875" customWidth="1"/>
  </cols>
  <sheetData>
    <row r="1" spans="1:2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9.5" x14ac:dyDescent="0.2">
      <c r="A2" s="203" t="s">
        <v>136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</row>
    <row r="3" spans="1:27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</row>
    <row r="4" spans="1:27" ht="18" x14ac:dyDescent="0.2">
      <c r="A4" s="212" t="s">
        <v>137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</row>
    <row r="5" spans="1:27" x14ac:dyDescent="0.2">
      <c r="A5" s="117"/>
      <c r="B5" s="117"/>
      <c r="C5" s="117"/>
      <c r="D5" s="117"/>
      <c r="E5" s="117"/>
      <c r="F5" s="117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7"/>
      <c r="T5" s="117"/>
      <c r="U5" s="117"/>
      <c r="V5" s="117"/>
      <c r="W5" s="117"/>
      <c r="X5" s="117"/>
      <c r="Y5" s="117"/>
      <c r="Z5" s="117"/>
      <c r="AA5" s="117"/>
    </row>
    <row r="6" spans="1:27" ht="13.5" thickBot="1" x14ac:dyDescent="0.25">
      <c r="A6" s="117"/>
      <c r="B6" s="117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7"/>
      <c r="V6" s="117"/>
      <c r="W6" s="117"/>
      <c r="X6" s="117"/>
      <c r="Y6" s="117"/>
      <c r="Z6" s="117"/>
      <c r="AA6" s="117"/>
    </row>
    <row r="7" spans="1:27" x14ac:dyDescent="0.2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205"/>
      <c r="L7" s="205"/>
      <c r="M7" s="205"/>
      <c r="N7" s="205"/>
      <c r="O7" s="205"/>
      <c r="P7" s="205"/>
      <c r="Q7" s="130"/>
      <c r="R7" s="130"/>
      <c r="S7" s="130"/>
      <c r="T7" s="130"/>
      <c r="U7" s="130"/>
      <c r="V7" s="131"/>
      <c r="W7" s="131"/>
      <c r="X7" s="131"/>
      <c r="Y7" s="131"/>
      <c r="Z7" s="131"/>
      <c r="AA7" s="132"/>
    </row>
    <row r="8" spans="1:27" ht="13.5" thickBot="1" x14ac:dyDescent="0.25">
      <c r="A8" s="213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5"/>
    </row>
    <row r="9" spans="1:27" ht="60.75" customHeight="1" thickBot="1" x14ac:dyDescent="0.25">
      <c r="A9" s="133"/>
      <c r="B9" s="408" t="s">
        <v>165</v>
      </c>
      <c r="C9" s="409"/>
      <c r="D9" s="410"/>
      <c r="E9" s="411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3"/>
      <c r="U9" s="414" t="s">
        <v>168</v>
      </c>
      <c r="V9" s="415"/>
      <c r="W9" s="415"/>
      <c r="X9" s="415"/>
      <c r="Y9" s="416"/>
      <c r="Z9" s="139"/>
      <c r="AA9" s="140"/>
    </row>
    <row r="10" spans="1:27" ht="80.25" customHeight="1" thickBot="1" x14ac:dyDescent="0.25">
      <c r="A10" s="133"/>
      <c r="B10" s="408" t="s">
        <v>138</v>
      </c>
      <c r="C10" s="409"/>
      <c r="D10" s="410"/>
      <c r="E10" s="411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3"/>
      <c r="U10" s="417"/>
      <c r="V10" s="418"/>
      <c r="W10" s="418"/>
      <c r="X10" s="418"/>
      <c r="Y10" s="419"/>
      <c r="Z10" s="139"/>
      <c r="AA10" s="140"/>
    </row>
    <row r="11" spans="1:27" ht="31.5" customHeight="1" thickBot="1" x14ac:dyDescent="0.25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6"/>
      <c r="U11" s="137"/>
      <c r="V11" s="137"/>
      <c r="W11" s="137"/>
      <c r="X11" s="137"/>
      <c r="Y11" s="135"/>
      <c r="Z11" s="135"/>
      <c r="AA11" s="138"/>
    </row>
  </sheetData>
  <protectedRanges>
    <protectedRange algorithmName="SHA-512" hashValue="J0PH4G9Vr5AKWxEgw70Ed7gFvoEYLn1+/8q3p18OrCEZHNKwHnqrBhxrodF8IChUcqvqrHbtTrG4e5jIRzLE3Q==" saltValue="/BNdAVgQP5ciad4iJRBt6A==" spinCount="100000" sqref="U10:AA11" name="Range1_1"/>
  </protectedRanges>
  <mergeCells count="9">
    <mergeCell ref="B10:D10"/>
    <mergeCell ref="E9:T9"/>
    <mergeCell ref="E10:T10"/>
    <mergeCell ref="U9:Y10"/>
    <mergeCell ref="A2:AA2"/>
    <mergeCell ref="A4:AA4"/>
    <mergeCell ref="K7:P7"/>
    <mergeCell ref="A8:AA8"/>
    <mergeCell ref="B9:D9"/>
  </mergeCells>
  <dataValidations xWindow="658" yWindow="344" count="4">
    <dataValidation allowBlank="1" showInputMessage="1" showErrorMessage="1" prompt="Please Specify the Rank/Ranks you are willing to apply for." sqref="E10"/>
    <dataValidation allowBlank="1" showInputMessage="1" showErrorMessage="1" prompt="AFFIX HERE YOUR RECENT PASSPORT SIZE PHOTOGRAPH" sqref="U11:X11"/>
    <dataValidation type="list" showInputMessage="1" showErrorMessage="1" prompt="Please Select your Rank" sqref="E9">
      <formula1>"Master, Chief Officer, Second Mate, Third Mate, Training Officer, Deck Cadet, Chief Engineer, Second Engineer, Third Engineer, Fourth Engineer, Electric Engineer, Electro-Technical Officer, Engine Cadet"</formula1>
    </dataValidation>
    <dataValidation allowBlank="1" showInputMessage="1" showErrorMessage="1" prompt="Please insert your photo" sqref="U9:Y10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8" sqref="A18"/>
    </sheetView>
  </sheetViews>
  <sheetFormatPr defaultRowHeight="12.75" x14ac:dyDescent="0.2"/>
  <cols>
    <col min="1" max="1" width="21.5703125" bestFit="1" customWidth="1"/>
    <col min="2" max="2" width="11" bestFit="1" customWidth="1"/>
  </cols>
  <sheetData>
    <row r="1" spans="1:2" x14ac:dyDescent="0.2">
      <c r="A1" t="s">
        <v>151</v>
      </c>
      <c r="B1" s="115" t="s">
        <v>143</v>
      </c>
    </row>
    <row r="2" spans="1:2" x14ac:dyDescent="0.2">
      <c r="A2" t="s">
        <v>146</v>
      </c>
      <c r="B2" s="115" t="s">
        <v>144</v>
      </c>
    </row>
    <row r="3" spans="1:2" x14ac:dyDescent="0.2">
      <c r="A3" t="s">
        <v>150</v>
      </c>
      <c r="B3" s="115" t="s">
        <v>144</v>
      </c>
    </row>
    <row r="4" spans="1:2" x14ac:dyDescent="0.2">
      <c r="A4" t="s">
        <v>155</v>
      </c>
      <c r="B4" s="115" t="s">
        <v>143</v>
      </c>
    </row>
    <row r="5" spans="1:2" x14ac:dyDescent="0.2">
      <c r="A5" t="s">
        <v>156</v>
      </c>
      <c r="B5" s="115" t="s">
        <v>143</v>
      </c>
    </row>
    <row r="6" spans="1:2" x14ac:dyDescent="0.2">
      <c r="A6" t="s">
        <v>157</v>
      </c>
      <c r="B6" s="115" t="s">
        <v>143</v>
      </c>
    </row>
    <row r="7" spans="1:2" x14ac:dyDescent="0.2">
      <c r="A7" t="s">
        <v>154</v>
      </c>
      <c r="B7" s="115" t="s">
        <v>143</v>
      </c>
    </row>
    <row r="8" spans="1:2" x14ac:dyDescent="0.2">
      <c r="A8" t="s">
        <v>145</v>
      </c>
      <c r="B8" s="115" t="s">
        <v>144</v>
      </c>
    </row>
    <row r="9" spans="1:2" x14ac:dyDescent="0.2">
      <c r="A9" t="s">
        <v>152</v>
      </c>
      <c r="B9" s="115" t="s">
        <v>143</v>
      </c>
    </row>
    <row r="10" spans="1:2" x14ac:dyDescent="0.2">
      <c r="A10" t="s">
        <v>147</v>
      </c>
      <c r="B10" s="115" t="s">
        <v>144</v>
      </c>
    </row>
    <row r="11" spans="1:2" x14ac:dyDescent="0.2">
      <c r="A11" t="s">
        <v>153</v>
      </c>
      <c r="B11" s="115" t="s">
        <v>143</v>
      </c>
    </row>
    <row r="12" spans="1:2" x14ac:dyDescent="0.2">
      <c r="A12" t="s">
        <v>148</v>
      </c>
      <c r="B12" s="115" t="s">
        <v>144</v>
      </c>
    </row>
    <row r="13" spans="1:2" x14ac:dyDescent="0.2">
      <c r="A13" t="s">
        <v>149</v>
      </c>
      <c r="B13" s="115" t="s">
        <v>144</v>
      </c>
    </row>
  </sheetData>
  <sortState ref="A1:B13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"/>
  <sheetViews>
    <sheetView workbookViewId="0">
      <selection sqref="A1:A1048576"/>
    </sheetView>
  </sheetViews>
  <sheetFormatPr defaultRowHeight="12.75" x14ac:dyDescent="0.2"/>
  <cols>
    <col min="1" max="1" width="10" style="12" bestFit="1" customWidth="1"/>
    <col min="2" max="2" width="10.5703125" style="12" bestFit="1" customWidth="1"/>
    <col min="3" max="3" width="12.42578125" style="12" bestFit="1" customWidth="1"/>
    <col min="4" max="4" width="21.42578125" style="12" bestFit="1" customWidth="1"/>
    <col min="5" max="5" width="10.85546875" style="12" bestFit="1" customWidth="1"/>
    <col min="6" max="6" width="12.85546875" style="12" bestFit="1" customWidth="1"/>
    <col min="7" max="7" width="13.42578125" style="12" bestFit="1" customWidth="1"/>
    <col min="8" max="8" width="7.5703125" style="12" bestFit="1" customWidth="1"/>
    <col min="9" max="9" width="20.28515625" style="12" bestFit="1" customWidth="1"/>
    <col min="10" max="10" width="21" style="12" bestFit="1" customWidth="1"/>
    <col min="11" max="11" width="21.85546875" style="12" bestFit="1" customWidth="1"/>
    <col min="12" max="12" width="14.5703125" style="12" bestFit="1" customWidth="1"/>
    <col min="13" max="13" width="6.7109375" style="12" bestFit="1" customWidth="1"/>
    <col min="14" max="14" width="16.5703125" style="12" bestFit="1" customWidth="1"/>
    <col min="15" max="15" width="36.140625" style="12" bestFit="1" customWidth="1"/>
    <col min="16" max="16" width="14.28515625" style="12" bestFit="1" customWidth="1"/>
    <col min="17" max="17" width="32.42578125" style="12" bestFit="1" customWidth="1"/>
    <col min="18" max="18" width="20.7109375" style="12" bestFit="1" customWidth="1"/>
    <col min="19" max="19" width="45.28515625" style="12" bestFit="1" customWidth="1"/>
    <col min="20" max="20" width="14.5703125" style="12" bestFit="1" customWidth="1"/>
    <col min="21" max="21" width="22.28515625" style="12" bestFit="1" customWidth="1"/>
    <col min="22" max="16384" width="9.140625" style="12"/>
  </cols>
  <sheetData>
    <row r="1" spans="1:57" s="123" customFormat="1" ht="36.75" customHeight="1" x14ac:dyDescent="0.2">
      <c r="A1" s="105" t="s">
        <v>7</v>
      </c>
      <c r="B1" s="105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5" t="s">
        <v>6</v>
      </c>
      <c r="H1" s="105" t="s">
        <v>20</v>
      </c>
      <c r="I1" s="120" t="s">
        <v>8</v>
      </c>
      <c r="J1" s="120" t="s">
        <v>9</v>
      </c>
      <c r="K1" s="120" t="s">
        <v>10</v>
      </c>
      <c r="L1" s="120" t="s">
        <v>11</v>
      </c>
      <c r="M1" s="120" t="s">
        <v>29</v>
      </c>
      <c r="N1" s="105" t="s">
        <v>159</v>
      </c>
      <c r="O1" s="105" t="s">
        <v>12</v>
      </c>
      <c r="P1" s="105" t="s">
        <v>17</v>
      </c>
      <c r="Q1" s="105" t="s">
        <v>15</v>
      </c>
      <c r="R1" s="105" t="s">
        <v>18</v>
      </c>
      <c r="S1" s="105" t="s">
        <v>16</v>
      </c>
      <c r="T1" s="105" t="s">
        <v>19</v>
      </c>
      <c r="U1" s="105" t="s">
        <v>14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12"/>
      <c r="AX1" s="122"/>
      <c r="AY1" s="122"/>
      <c r="AZ1" s="122"/>
      <c r="BA1" s="122"/>
      <c r="BB1" s="122"/>
      <c r="BC1" s="122"/>
      <c r="BD1" s="122"/>
      <c r="BE1" s="122"/>
    </row>
    <row r="2" spans="1:57" x14ac:dyDescent="0.2">
      <c r="A2" s="19">
        <f>'IFMT Application'!$U$16</f>
        <v>0</v>
      </c>
      <c r="B2" s="19">
        <f>'IFMT Application'!$A$17</f>
        <v>0</v>
      </c>
      <c r="C2" s="19">
        <f>'IFMT Application'!$G$17</f>
        <v>0</v>
      </c>
      <c r="D2" s="19">
        <f>'IFMT Application'!$N$17</f>
        <v>0</v>
      </c>
      <c r="E2" s="19">
        <f>'IFMT Application'!$A$19</f>
        <v>0</v>
      </c>
      <c r="F2" s="27" t="e">
        <f>DATE(RIGHT('IFMT Application'!$G$19,4),MID('IFMT Application'!$G$19,4,2),LEFT('IFMT Application'!$G$19,2))</f>
        <v>#VALUE!</v>
      </c>
      <c r="G2" s="19">
        <f>'IFMT Application'!$N$19</f>
        <v>0</v>
      </c>
      <c r="H2" s="19">
        <f>'IFMT Application'!$U$19</f>
        <v>0</v>
      </c>
      <c r="I2" s="19">
        <f>'IFMT Application'!$A$21</f>
        <v>0</v>
      </c>
      <c r="J2" s="19">
        <f>'IFMT Application'!$G$21</f>
        <v>0</v>
      </c>
      <c r="K2" s="19">
        <f>'IFMT Application'!$N$21</f>
        <v>0</v>
      </c>
      <c r="L2" s="19">
        <f>'IFMT Application'!$U$21</f>
        <v>0</v>
      </c>
      <c r="M2" s="19">
        <f>'IFMT Application'!$K$9</f>
        <v>0</v>
      </c>
      <c r="N2" s="28">
        <f>'IFMT Application'!$K$10</f>
        <v>0</v>
      </c>
      <c r="O2" s="13">
        <f>'IFMT Application'!$G$23</f>
        <v>0</v>
      </c>
      <c r="P2" s="27" t="e">
        <f>DATE(RIGHT('IFMT Application'!$V$23,4),MID('IFMT Application'!$V$23,4,2),LEFT('IFMT Application'!$V$23,2))</f>
        <v>#VALUE!</v>
      </c>
      <c r="Q2" s="13">
        <f>'IFMT Application'!$G$24</f>
        <v>0</v>
      </c>
      <c r="R2" s="27" t="e">
        <f>DATE(RIGHT('IFMT Application'!$V$24,4),MID('IFMT Application'!$V$24,4,2),LEFT('IFMT Application'!$V$24,2))</f>
        <v>#VALUE!</v>
      </c>
      <c r="S2" s="13">
        <f>'IFMT Application'!$G$25</f>
        <v>0</v>
      </c>
      <c r="T2" s="27" t="e">
        <f>DATE(RIGHT('IFMT Application'!$V$25,4),MID('IFMT Application'!$V$25,4,2),LEFT('IFMT Application'!$V$25,2))</f>
        <v>#VALUE!</v>
      </c>
      <c r="U2" s="20">
        <f>'IFMT Application'!$N$26</f>
        <v>0</v>
      </c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4"/>
      <c r="AY2" s="14"/>
      <c r="AZ2" s="14"/>
      <c r="BA2" s="14"/>
      <c r="BB2" s="14"/>
      <c r="BC2" s="14"/>
      <c r="BD2" s="14"/>
      <c r="BE2" s="14"/>
    </row>
    <row r="3" spans="1:57" x14ac:dyDescent="0.2">
      <c r="O3" s="15"/>
      <c r="P3" s="15"/>
      <c r="Q3" s="15"/>
      <c r="R3" s="15"/>
      <c r="S3" s="15"/>
      <c r="T3" s="15"/>
      <c r="U3" s="16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</row>
    <row r="4" spans="1:57" x14ac:dyDescent="0.2">
      <c r="O4" s="16"/>
      <c r="P4" s="16"/>
      <c r="Q4" s="16"/>
      <c r="R4" s="16"/>
      <c r="S4" s="16"/>
      <c r="T4" s="16"/>
      <c r="U4" s="16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</row>
    <row r="5" spans="1:57" x14ac:dyDescent="0.2">
      <c r="O5" s="16"/>
      <c r="P5" s="16"/>
      <c r="Q5" s="16"/>
      <c r="R5" s="16"/>
      <c r="S5" s="16"/>
      <c r="T5" s="16"/>
      <c r="U5" s="16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</row>
    <row r="6" spans="1:57" x14ac:dyDescent="0.2">
      <c r="O6" s="16"/>
      <c r="P6" s="16"/>
      <c r="Q6" s="16"/>
      <c r="R6" s="16"/>
      <c r="S6" s="16"/>
      <c r="T6" s="16"/>
      <c r="U6" s="16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</row>
    <row r="7" spans="1:57" x14ac:dyDescent="0.2">
      <c r="O7" s="16"/>
      <c r="P7" s="16"/>
      <c r="Q7" s="16"/>
      <c r="R7" s="16"/>
      <c r="S7" s="16"/>
      <c r="T7" s="16"/>
      <c r="U7" s="16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x14ac:dyDescent="0.2">
      <c r="O8" s="16"/>
      <c r="P8" s="16"/>
      <c r="Q8" s="16"/>
      <c r="R8" s="16"/>
      <c r="S8" s="16"/>
      <c r="T8" s="16"/>
      <c r="U8" s="16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</row>
  </sheetData>
  <customSheetViews>
    <customSheetView guid="{BC9BD29A-0F5C-438F-81D0-0B08C8E24279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"/>
  <sheetViews>
    <sheetView workbookViewId="0">
      <selection activeCell="A18" sqref="A18"/>
    </sheetView>
  </sheetViews>
  <sheetFormatPr defaultRowHeight="12.75" x14ac:dyDescent="0.2"/>
  <cols>
    <col min="1" max="1" width="8.5703125" style="12" bestFit="1" customWidth="1"/>
    <col min="2" max="2" width="13.140625" style="12" bestFit="1" customWidth="1"/>
    <col min="3" max="3" width="13.140625" style="12" customWidth="1"/>
    <col min="4" max="4" width="25.28515625" style="12" bestFit="1" customWidth="1"/>
    <col min="5" max="5" width="25.85546875" style="12" bestFit="1" customWidth="1"/>
    <col min="6" max="6" width="18.42578125" style="12" bestFit="1" customWidth="1"/>
    <col min="7" max="7" width="26.42578125" style="12" bestFit="1" customWidth="1"/>
    <col min="8" max="8" width="22.28515625" style="12" bestFit="1" customWidth="1"/>
    <col min="9" max="9" width="36" style="12" bestFit="1" customWidth="1"/>
    <col min="10" max="10" width="26.7109375" style="16" bestFit="1" customWidth="1"/>
    <col min="11" max="11" width="13.28515625" style="16" bestFit="1" customWidth="1"/>
    <col min="12" max="12" width="22.28515625" style="16" bestFit="1" customWidth="1"/>
    <col min="13" max="13" width="10.7109375" style="16" bestFit="1" customWidth="1"/>
    <col min="14" max="14" width="18.5703125" style="16" bestFit="1" customWidth="1"/>
    <col min="15" max="15" width="11.5703125" style="16" bestFit="1" customWidth="1"/>
    <col min="16" max="16" width="23.85546875" style="16" bestFit="1" customWidth="1"/>
    <col min="17" max="17" width="10.42578125" style="16" bestFit="1" customWidth="1"/>
    <col min="18" max="18" width="29.7109375" style="16" bestFit="1" customWidth="1"/>
    <col min="19" max="48" width="9.140625" style="16"/>
    <col min="49" max="16384" width="9.140625" style="12"/>
  </cols>
  <sheetData>
    <row r="1" spans="1:54" s="75" customFormat="1" x14ac:dyDescent="0.2">
      <c r="A1" s="105" t="s">
        <v>7</v>
      </c>
      <c r="B1" s="105" t="s">
        <v>29</v>
      </c>
      <c r="C1" s="105" t="s">
        <v>161</v>
      </c>
      <c r="D1" s="105" t="s">
        <v>99</v>
      </c>
      <c r="E1" s="105" t="s">
        <v>100</v>
      </c>
      <c r="F1" s="106" t="e">
        <f>IF('IFMT Application'!$V$33="Deck"," Nautical Basic Studies Date",IF('IFMT Application'!$V$33="Engine","Marine Engineering Basic Studies Date","Basic Studies Date"))</f>
        <v>#N/A</v>
      </c>
      <c r="G1" s="106" t="e">
        <f>IF('IFMT Application'!$V$33="Deck"," Nautical Basic Studies GPA",IF('IFMT Application'!$V$33="Engine","Marine Engineering Basic Studies GPA","Basic Studies GPA"))</f>
        <v>#N/A</v>
      </c>
      <c r="H1" s="106" t="e">
        <f>IF('IFMT Application'!$V$33="Deck"," Bachelor of Maritime Transport Date ",IF('IFMT Application'!$V$33="Engine","Bachelor of Marine Engineering Technology Date ","Bachelor Degree Date "))</f>
        <v>#N/A</v>
      </c>
      <c r="I1" s="107" t="e">
        <f>IF('IFMT Application'!$V$33="Deck"," Bachelor of Maritime Transport GPA ",IF('IFMT Application'!$V$33="Engine","Bachelor of Marine Engineering Technology GPA ","Bachelor Degree GPA "))</f>
        <v>#N/A</v>
      </c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8"/>
      <c r="AU1" s="18"/>
      <c r="AV1" s="18"/>
      <c r="AW1" s="78"/>
      <c r="AX1" s="74"/>
      <c r="AY1" s="74"/>
      <c r="AZ1" s="74"/>
      <c r="BA1" s="74"/>
      <c r="BB1" s="74"/>
    </row>
    <row r="2" spans="1:54" s="19" customFormat="1" x14ac:dyDescent="0.2">
      <c r="A2" s="19">
        <f>'IFMT Application'!$U$16</f>
        <v>0</v>
      </c>
      <c r="B2" s="28">
        <f>'IFMT Application'!$K$9</f>
        <v>0</v>
      </c>
      <c r="C2" s="28">
        <f>'IFMT Application'!$K$10</f>
        <v>0</v>
      </c>
      <c r="D2" s="124">
        <f>VALUE('IFMT Application'!$G$32)</f>
        <v>0</v>
      </c>
      <c r="E2" s="73">
        <f>'IFMT Application'!$V$32</f>
        <v>0</v>
      </c>
      <c r="F2" s="124">
        <f>VALUE('IFMT Application'!$G$35)</f>
        <v>0</v>
      </c>
      <c r="G2" s="76">
        <f>'IFMT Application'!$V$35</f>
        <v>0</v>
      </c>
      <c r="H2" s="124">
        <f>VALUE('IFMT Application'!$G$37)</f>
        <v>0</v>
      </c>
      <c r="I2" s="77">
        <f>'IFMT Application'!$V$37</f>
        <v>0</v>
      </c>
      <c r="J2" s="16"/>
      <c r="K2" s="16"/>
      <c r="L2" s="15"/>
      <c r="M2" s="81"/>
      <c r="N2" s="15"/>
      <c r="O2" s="81"/>
      <c r="P2" s="15"/>
      <c r="Q2" s="81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79"/>
      <c r="AX2" s="20"/>
      <c r="AY2" s="20"/>
      <c r="AZ2" s="20"/>
      <c r="BA2" s="20"/>
      <c r="BB2" s="20"/>
    </row>
    <row r="3" spans="1:54" x14ac:dyDescent="0.2">
      <c r="L3" s="15"/>
      <c r="M3" s="15"/>
      <c r="N3" s="15"/>
      <c r="O3" s="15"/>
      <c r="P3" s="15"/>
      <c r="Q3" s="15"/>
      <c r="AW3" s="14"/>
      <c r="AX3" s="14"/>
      <c r="AY3" s="14"/>
      <c r="AZ3" s="14"/>
      <c r="BA3" s="14"/>
      <c r="BB3" s="14"/>
    </row>
    <row r="4" spans="1:54" x14ac:dyDescent="0.2">
      <c r="AW4" s="14"/>
      <c r="AX4" s="14"/>
      <c r="AY4" s="14"/>
      <c r="AZ4" s="14"/>
      <c r="BA4" s="14"/>
      <c r="BB4" s="14"/>
    </row>
    <row r="5" spans="1:54" x14ac:dyDescent="0.2">
      <c r="AW5" s="14"/>
      <c r="AX5" s="14"/>
      <c r="AY5" s="14"/>
      <c r="AZ5" s="14"/>
      <c r="BA5" s="14"/>
      <c r="BB5" s="14"/>
    </row>
    <row r="6" spans="1:54" x14ac:dyDescent="0.2">
      <c r="AW6" s="14"/>
      <c r="AX6" s="14"/>
      <c r="AY6" s="14"/>
      <c r="AZ6" s="14"/>
      <c r="BA6" s="14"/>
      <c r="BB6" s="14"/>
    </row>
    <row r="7" spans="1:54" x14ac:dyDescent="0.2">
      <c r="AW7" s="14"/>
      <c r="AX7" s="14"/>
      <c r="AY7" s="14"/>
      <c r="AZ7" s="14"/>
      <c r="BA7" s="14"/>
      <c r="BB7" s="14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19"/>
  <sheetViews>
    <sheetView workbookViewId="0">
      <selection activeCell="A18" sqref="A18"/>
    </sheetView>
  </sheetViews>
  <sheetFormatPr defaultRowHeight="12.75" x14ac:dyDescent="0.2"/>
  <cols>
    <col min="1" max="1" width="8.5703125" style="12" bestFit="1" customWidth="1"/>
    <col min="2" max="2" width="10.7109375" style="12" bestFit="1" customWidth="1"/>
    <col min="3" max="3" width="10.7109375" style="12" customWidth="1"/>
    <col min="4" max="4" width="26.28515625" style="16" bestFit="1" customWidth="1"/>
    <col min="5" max="5" width="17.85546875" style="12" bestFit="1" customWidth="1"/>
    <col min="6" max="6" width="27.140625" style="12" bestFit="1" customWidth="1"/>
    <col min="7" max="7" width="8" style="12" bestFit="1" customWidth="1"/>
    <col min="8" max="8" width="4.140625" style="12" bestFit="1" customWidth="1"/>
    <col min="9" max="9" width="12" style="12" bestFit="1" customWidth="1"/>
    <col min="10" max="10" width="5.5703125" style="12" bestFit="1" customWidth="1"/>
    <col min="11" max="11" width="11" style="12" bestFit="1" customWidth="1"/>
    <col min="12" max="12" width="10.42578125" style="16" bestFit="1" customWidth="1"/>
    <col min="13" max="13" width="27.140625" style="16" bestFit="1" customWidth="1"/>
    <col min="14" max="15" width="4.140625" style="16" bestFit="1" customWidth="1"/>
    <col min="16" max="16" width="12" style="16" bestFit="1" customWidth="1"/>
    <col min="17" max="17" width="5.5703125" style="16" bestFit="1" customWidth="1"/>
    <col min="18" max="18" width="10" style="16" bestFit="1" customWidth="1"/>
    <col min="19" max="19" width="8.5703125" style="16" bestFit="1" customWidth="1"/>
    <col min="20" max="21" width="2.140625" style="16" bestFit="1" customWidth="1"/>
    <col min="22" max="22" width="4.140625" style="16" bestFit="1" customWidth="1"/>
    <col min="23" max="24" width="2.140625" style="16" bestFit="1" customWidth="1"/>
    <col min="25" max="26" width="10" style="16" bestFit="1" customWidth="1"/>
    <col min="27" max="28" width="2.140625" style="16" bestFit="1" customWidth="1"/>
    <col min="29" max="29" width="4.140625" style="16" bestFit="1" customWidth="1"/>
    <col min="30" max="31" width="2.140625" style="16" bestFit="1" customWidth="1"/>
    <col min="32" max="33" width="10" style="16" bestFit="1" customWidth="1"/>
    <col min="34" max="35" width="2.140625" style="16" bestFit="1" customWidth="1"/>
    <col min="36" max="36" width="4.140625" style="16" bestFit="1" customWidth="1"/>
    <col min="37" max="38" width="2.140625" style="16" bestFit="1" customWidth="1"/>
    <col min="39" max="40" width="10" style="16" bestFit="1" customWidth="1"/>
    <col min="41" max="42" width="2.140625" style="16" bestFit="1" customWidth="1"/>
    <col min="43" max="43" width="4.140625" style="16" bestFit="1" customWidth="1"/>
    <col min="44" max="45" width="2.140625" style="16" bestFit="1" customWidth="1"/>
    <col min="46" max="47" width="10" style="16" bestFit="1" customWidth="1"/>
    <col min="48" max="49" width="2.140625" style="16" bestFit="1" customWidth="1"/>
    <col min="50" max="50" width="4.140625" style="16" bestFit="1" customWidth="1"/>
    <col min="51" max="52" width="2.140625" style="16" bestFit="1" customWidth="1"/>
    <col min="53" max="54" width="10" style="16" bestFit="1" customWidth="1"/>
    <col min="56" max="209" width="9.140625" style="16"/>
    <col min="210" max="16384" width="9.140625" style="12"/>
  </cols>
  <sheetData>
    <row r="1" spans="1:210" s="114" customFormat="1" x14ac:dyDescent="0.2">
      <c r="A1" s="105" t="s">
        <v>7</v>
      </c>
      <c r="B1" s="105" t="s">
        <v>29</v>
      </c>
      <c r="C1" s="105" t="s">
        <v>161</v>
      </c>
      <c r="D1" s="110" t="s">
        <v>103</v>
      </c>
      <c r="E1" s="105" t="s">
        <v>101</v>
      </c>
      <c r="F1" s="109" t="s">
        <v>102</v>
      </c>
      <c r="G1" s="109" t="s">
        <v>25</v>
      </c>
      <c r="H1" s="109" t="s">
        <v>112</v>
      </c>
      <c r="I1" s="109" t="s">
        <v>26</v>
      </c>
      <c r="J1" s="109" t="s">
        <v>29</v>
      </c>
      <c r="K1" s="109" t="s">
        <v>27</v>
      </c>
      <c r="L1" s="109" t="s">
        <v>28</v>
      </c>
      <c r="M1" s="109">
        <f t="shared" ref="M1:S1" si="0">IF($E$2&gt;1,F1,        )</f>
        <v>0</v>
      </c>
      <c r="N1" s="109">
        <f t="shared" si="0"/>
        <v>0</v>
      </c>
      <c r="O1" s="109">
        <f t="shared" si="0"/>
        <v>0</v>
      </c>
      <c r="P1" s="109">
        <f t="shared" si="0"/>
        <v>0</v>
      </c>
      <c r="Q1" s="109">
        <f t="shared" si="0"/>
        <v>0</v>
      </c>
      <c r="R1" s="109">
        <f t="shared" si="0"/>
        <v>0</v>
      </c>
      <c r="S1" s="109">
        <f t="shared" si="0"/>
        <v>0</v>
      </c>
      <c r="T1" s="109">
        <f t="shared" ref="T1:Z1" si="1">IF($E$2&gt;2,M1,        )</f>
        <v>0</v>
      </c>
      <c r="U1" s="109">
        <f t="shared" si="1"/>
        <v>0</v>
      </c>
      <c r="V1" s="109">
        <f t="shared" si="1"/>
        <v>0</v>
      </c>
      <c r="W1" s="109">
        <f t="shared" si="1"/>
        <v>0</v>
      </c>
      <c r="X1" s="109">
        <f t="shared" si="1"/>
        <v>0</v>
      </c>
      <c r="Y1" s="109">
        <f t="shared" si="1"/>
        <v>0</v>
      </c>
      <c r="Z1" s="109">
        <f t="shared" si="1"/>
        <v>0</v>
      </c>
      <c r="AA1" s="109">
        <f t="shared" ref="AA1:AG1" si="2">IF($E$2&gt;3,T1,        )</f>
        <v>0</v>
      </c>
      <c r="AB1" s="109">
        <f t="shared" si="2"/>
        <v>0</v>
      </c>
      <c r="AC1" s="109">
        <f t="shared" si="2"/>
        <v>0</v>
      </c>
      <c r="AD1" s="109">
        <f t="shared" si="2"/>
        <v>0</v>
      </c>
      <c r="AE1" s="109">
        <f t="shared" si="2"/>
        <v>0</v>
      </c>
      <c r="AF1" s="109">
        <f t="shared" si="2"/>
        <v>0</v>
      </c>
      <c r="AG1" s="109">
        <f t="shared" si="2"/>
        <v>0</v>
      </c>
      <c r="AH1" s="109">
        <f t="shared" ref="AH1:AN1" si="3">IF($E$2&gt;4,AA1,        )</f>
        <v>0</v>
      </c>
      <c r="AI1" s="109">
        <f t="shared" si="3"/>
        <v>0</v>
      </c>
      <c r="AJ1" s="109">
        <f t="shared" si="3"/>
        <v>0</v>
      </c>
      <c r="AK1" s="109">
        <f t="shared" si="3"/>
        <v>0</v>
      </c>
      <c r="AL1" s="109">
        <f t="shared" si="3"/>
        <v>0</v>
      </c>
      <c r="AM1" s="109">
        <f t="shared" si="3"/>
        <v>0</v>
      </c>
      <c r="AN1" s="109">
        <f t="shared" si="3"/>
        <v>0</v>
      </c>
      <c r="AO1" s="109">
        <f t="shared" ref="AO1:AU1" si="4">IF($E$2&gt;5,AH1,        )</f>
        <v>0</v>
      </c>
      <c r="AP1" s="109">
        <f t="shared" si="4"/>
        <v>0</v>
      </c>
      <c r="AQ1" s="109">
        <f t="shared" si="4"/>
        <v>0</v>
      </c>
      <c r="AR1" s="109">
        <f t="shared" si="4"/>
        <v>0</v>
      </c>
      <c r="AS1" s="109">
        <f t="shared" si="4"/>
        <v>0</v>
      </c>
      <c r="AT1" s="109">
        <f t="shared" si="4"/>
        <v>0</v>
      </c>
      <c r="AU1" s="109">
        <f t="shared" si="4"/>
        <v>0</v>
      </c>
      <c r="AV1" s="109">
        <f>IF($E$2&gt;6,AO1,        )</f>
        <v>0</v>
      </c>
      <c r="AW1" s="109">
        <f>IF($E$2&gt;6,AP1,        )</f>
        <v>0</v>
      </c>
      <c r="AX1" s="109">
        <f>IF($E$2&gt;6,AQ1,        )</f>
        <v>0</v>
      </c>
      <c r="AY1" s="109">
        <f t="shared" ref="AY1:BB1" si="5">IF($E$2&gt;6,AR1,        )</f>
        <v>0</v>
      </c>
      <c r="AZ1" s="109">
        <f t="shared" si="5"/>
        <v>0</v>
      </c>
      <c r="BA1" s="109">
        <f t="shared" si="5"/>
        <v>0</v>
      </c>
      <c r="BB1" s="109">
        <f t="shared" si="5"/>
        <v>0</v>
      </c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12"/>
      <c r="FE1" s="112"/>
      <c r="FF1" s="112"/>
      <c r="FG1" s="112"/>
      <c r="FH1" s="112"/>
      <c r="FI1" s="112"/>
      <c r="FJ1" s="112"/>
      <c r="FK1" s="112"/>
      <c r="FL1" s="112"/>
      <c r="FM1" s="112"/>
      <c r="FN1" s="112"/>
      <c r="FO1" s="112"/>
      <c r="FP1" s="112"/>
      <c r="FQ1" s="112"/>
      <c r="FR1" s="112"/>
      <c r="FS1" s="112"/>
      <c r="FT1" s="112"/>
      <c r="FU1" s="112"/>
      <c r="FV1" s="112"/>
      <c r="FW1" s="112"/>
      <c r="FX1" s="112"/>
      <c r="FY1" s="112"/>
      <c r="FZ1" s="112"/>
      <c r="GA1" s="112"/>
      <c r="GB1" s="112"/>
      <c r="GC1" s="112"/>
      <c r="GD1" s="112"/>
      <c r="GE1" s="112"/>
      <c r="GF1" s="112"/>
      <c r="GG1" s="112"/>
      <c r="GH1" s="112"/>
      <c r="GI1" s="112"/>
      <c r="GJ1" s="112"/>
      <c r="GK1" s="112"/>
      <c r="GL1" s="112"/>
      <c r="GM1" s="112"/>
      <c r="GN1" s="112"/>
      <c r="GO1" s="112"/>
      <c r="GP1" s="112"/>
      <c r="GQ1" s="112"/>
      <c r="GR1" s="112"/>
      <c r="GS1" s="112"/>
      <c r="GT1" s="112"/>
      <c r="GU1" s="112"/>
      <c r="GV1" s="112"/>
      <c r="GW1" s="112"/>
      <c r="GX1" s="112"/>
      <c r="GY1" s="112"/>
      <c r="GZ1" s="112"/>
      <c r="HA1" s="112"/>
      <c r="HB1" s="113"/>
    </row>
    <row r="2" spans="1:210" s="28" customFormat="1" x14ac:dyDescent="0.2">
      <c r="A2" s="28">
        <f>'IFMT Application'!$U$16</f>
        <v>0</v>
      </c>
      <c r="B2" s="28">
        <f>'IFMT Application'!$K$9</f>
        <v>0</v>
      </c>
      <c r="C2" s="28">
        <f>'IFMT Application'!$K$10</f>
        <v>0</v>
      </c>
      <c r="D2" s="88">
        <f>'IFMT Application'!$A$52</f>
        <v>0</v>
      </c>
      <c r="E2" s="28">
        <f>7-COUNTBLANK('IFMT Application'!$A$42:$A$48)</f>
        <v>0</v>
      </c>
      <c r="F2" s="82" t="e">
        <f>'IFMT Application'!$A$42&amp;" from "&amp;TEXT(K2,"DD/MM/yyyy")&amp;" to "&amp; TEXT(L2,"DD/MM/YYYY")</f>
        <v>#VALUE!</v>
      </c>
      <c r="G2" s="83">
        <f>'IFMT Application'!$H$42</f>
        <v>0</v>
      </c>
      <c r="H2" s="83" t="e">
        <f>'IFMT Application'!$K$42</f>
        <v>#N/A</v>
      </c>
      <c r="I2" s="83">
        <f>'IFMT Application'!$M$42</f>
        <v>0</v>
      </c>
      <c r="J2" s="83">
        <f>'IFMT Application'!$P$42</f>
        <v>0</v>
      </c>
      <c r="K2" s="84" t="e">
        <f>DATE(RIGHT('IFMT Application'!$T$42,4),MID('IFMT Application'!$T$42,4,2),LEFT('IFMT Application'!$T$42,2))</f>
        <v>#VALUE!</v>
      </c>
      <c r="L2" s="84" t="e">
        <f>DATE(RIGHT('IFMT Application'!$X$42,4),MID('IFMT Application'!$X$42,4,2),LEFT('IFMT Application'!$X$42,2))</f>
        <v>#VALUE!</v>
      </c>
      <c r="M2" s="83">
        <f>IF($E$2&gt;1,'IFMT Application'!$A$43&amp;" from "&amp;TEXT(R2,"MMMMMM")&amp;" to "&amp; TEXT(S2,"MMMMMM"),        )</f>
        <v>0</v>
      </c>
      <c r="N2" s="28">
        <f>'IFMT Application'!$H$43</f>
        <v>0</v>
      </c>
      <c r="O2" s="83" t="e">
        <f>'IFMT Application'!$K$43</f>
        <v>#N/A</v>
      </c>
      <c r="P2" s="28">
        <f>'IFMT Application'!$M$43</f>
        <v>0</v>
      </c>
      <c r="Q2" s="28">
        <f>'IFMT Application'!$P$43</f>
        <v>0</v>
      </c>
      <c r="R2" s="84">
        <f>IF($E$2&gt;1,DATE(RIGHT('IFMT Application'!$T$43,4),MID('IFMT Application'!$T$43,4,2),LEFT('IFMT Application'!$T$43,2)),        )</f>
        <v>0</v>
      </c>
      <c r="S2" s="84">
        <f>IF($E$2&gt;1,DATE(RIGHT('IFMT Application'!$X$43,4),MID('IFMT Application'!$X$43,4,2),LEFT('IFMT Application'!$X$43,2)),        )</f>
        <v>0</v>
      </c>
      <c r="T2" s="83">
        <f>IF($E$2&gt;2,'IFMT Application'!$A$44&amp;" from "&amp;TEXT(Y2,"MMMMMM")&amp;" to "&amp; TEXT(Z2,"MMMMMM"),      )</f>
        <v>0</v>
      </c>
      <c r="U2" s="28">
        <f>'IFMT Application'!$H$44</f>
        <v>0</v>
      </c>
      <c r="V2" s="28" t="e">
        <f>'IFMT Application'!$K$44</f>
        <v>#N/A</v>
      </c>
      <c r="W2" s="28">
        <f>'IFMT Application'!$M$44</f>
        <v>0</v>
      </c>
      <c r="X2" s="28">
        <f>'IFMT Application'!$P$44</f>
        <v>0</v>
      </c>
      <c r="Y2" s="84">
        <f>IF($E$2&gt;2,DATE(RIGHT('IFMT Application'!$T$44,4),MID('IFMT Application'!$T$44,4,2),LEFT('IFMT Application'!$T$44,2)),        )</f>
        <v>0</v>
      </c>
      <c r="Z2" s="84">
        <f>IF($E$2&gt;2,DATE(RIGHT('IFMT Application'!$X$44,4),MID('IFMT Application'!$X$44,4,2),LEFT('IFMT Application'!$X$44,2)),        )</f>
        <v>0</v>
      </c>
      <c r="AA2" s="83">
        <f>IF($E$2&gt;3,'IFMT Application'!$A$45&amp;" from "&amp;TEXT(AF2,"MMMMMM")&amp;" to "&amp; TEXT(AG2,"MMMMMM"),      )</f>
        <v>0</v>
      </c>
      <c r="AB2" s="28">
        <f>'IFMT Application'!$H$45</f>
        <v>0</v>
      </c>
      <c r="AC2" s="28" t="e">
        <f>'IFMT Application'!$K$45</f>
        <v>#N/A</v>
      </c>
      <c r="AD2" s="28">
        <f>'IFMT Application'!$M$45</f>
        <v>0</v>
      </c>
      <c r="AE2" s="28">
        <f>'IFMT Application'!$P$45</f>
        <v>0</v>
      </c>
      <c r="AF2" s="84">
        <f>IF($E$2&gt;3,DATE(RIGHT('IFMT Application'!$T$45,4),MID('IFMT Application'!$T$45,4,2),LEFT('IFMT Application'!$T$45,2)),        )</f>
        <v>0</v>
      </c>
      <c r="AG2" s="84">
        <f>IF($E$2&gt;3,DATE(RIGHT('IFMT Application'!$X$45,4),MID('IFMT Application'!$X$45,4,2),LEFT('IFMT Application'!$X$45,2)),        )</f>
        <v>0</v>
      </c>
      <c r="AH2" s="83">
        <f>IF($E$2&gt;4,'IFMT Application'!$A$46&amp;" from "&amp;TEXT(AM2,"MMMMMM")&amp;" to "&amp; TEXT(AN2,"MMMMMM"),    )</f>
        <v>0</v>
      </c>
      <c r="AI2" s="28">
        <f>'IFMT Application'!$H$46</f>
        <v>0</v>
      </c>
      <c r="AJ2" s="28" t="e">
        <f>'IFMT Application'!$K$46</f>
        <v>#N/A</v>
      </c>
      <c r="AK2" s="28">
        <f>'IFMT Application'!$M$46</f>
        <v>0</v>
      </c>
      <c r="AL2" s="28">
        <f>'IFMT Application'!$P$46</f>
        <v>0</v>
      </c>
      <c r="AM2" s="84">
        <f>IF($E$2&gt;4,DATE(RIGHT('IFMT Application'!$T$46,4),MID('IFMT Application'!$T$46,4,2),LEFT('IFMT Application'!$T$46,2)),        )</f>
        <v>0</v>
      </c>
      <c r="AN2" s="84">
        <f>IF($E$2&gt;4,DATE(RIGHT('IFMT Application'!$X$46,4),MID('IFMT Application'!$X$46,4,2),LEFT('IFMT Application'!$X$46,2)),        )</f>
        <v>0</v>
      </c>
      <c r="AO2" s="83">
        <f>IF($E$2&gt;5,'IFMT Application'!$A$47&amp;" from "&amp;TEXT(AT2,"MMMMMM")&amp;" to "&amp; TEXT(AU2,"MMMMMM"),   )</f>
        <v>0</v>
      </c>
      <c r="AP2" s="28">
        <f>'IFMT Application'!$H$47</f>
        <v>0</v>
      </c>
      <c r="AQ2" s="28" t="e">
        <f>'IFMT Application'!$K$47</f>
        <v>#N/A</v>
      </c>
      <c r="AR2" s="28">
        <f>'IFMT Application'!$M$47</f>
        <v>0</v>
      </c>
      <c r="AS2" s="28">
        <f>'IFMT Application'!$P$47</f>
        <v>0</v>
      </c>
      <c r="AT2" s="84">
        <f>IF($E$2&gt;5,DATE(RIGHT('IFMT Application'!$T$47,4),MID('IFMT Application'!$T$47,4,2),LEFT('IFMT Application'!$T$47,2)),        )</f>
        <v>0</v>
      </c>
      <c r="AU2" s="84">
        <f>IF($E$2&gt;5,DATE(RIGHT('IFMT Application'!$X$47,4),MID('IFMT Application'!$X$47,4,2),LEFT('IFMT Application'!$X$47,2)),        )</f>
        <v>0</v>
      </c>
      <c r="AV2" s="83">
        <f>IF($E$2&gt;6,'IFMT Application'!$A$48&amp;" from "&amp;TEXT(BA2,"MMMMMM")&amp;" to "&amp; TEXT(BB2,"MMMMMM"),     )</f>
        <v>0</v>
      </c>
      <c r="AW2" s="28">
        <f>'IFMT Application'!$H$48</f>
        <v>0</v>
      </c>
      <c r="AX2" s="28" t="e">
        <f>'IFMT Application'!$K$48</f>
        <v>#N/A</v>
      </c>
      <c r="AY2" s="28">
        <f>'IFMT Application'!$M$48</f>
        <v>0</v>
      </c>
      <c r="AZ2" s="28">
        <f>'IFMT Application'!$P$48</f>
        <v>0</v>
      </c>
      <c r="BA2" s="84">
        <f>IF($E$2&gt;6,DATE(RIGHT('IFMT Application'!$T$48,4),MID('IFMT Application'!$T$48,4,2),LEFT('IFMT Application'!$T$48,2)),        )</f>
        <v>0</v>
      </c>
      <c r="BB2" s="87">
        <f>IF($E$2&gt;6,DATE(RIGHT('IFMT Application'!$X$48,4),MID('IFMT Application'!$X$48,4,2),LEFT('IFMT Application'!$X$48,2)),        )</f>
        <v>0</v>
      </c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6"/>
    </row>
    <row r="3" spans="1:210" x14ac:dyDescent="0.2">
      <c r="N3" s="15"/>
      <c r="O3" s="15"/>
      <c r="P3" s="15"/>
      <c r="Q3" s="15"/>
      <c r="R3" s="15"/>
      <c r="S3" s="15"/>
      <c r="T3" s="15"/>
    </row>
    <row r="19" spans="53:53" x14ac:dyDescent="0.2">
      <c r="BA19" s="108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"/>
  <sheetViews>
    <sheetView workbookViewId="0">
      <selection activeCell="A2" sqref="A2"/>
    </sheetView>
  </sheetViews>
  <sheetFormatPr defaultRowHeight="12.75" x14ac:dyDescent="0.2"/>
  <cols>
    <col min="1" max="1" width="10" style="12" bestFit="1" customWidth="1"/>
    <col min="2" max="2" width="27.42578125" bestFit="1" customWidth="1"/>
    <col min="3" max="3" width="14" bestFit="1" customWidth="1"/>
    <col min="4" max="4" width="13.5703125" bestFit="1" customWidth="1"/>
    <col min="5" max="5" width="12.7109375" bestFit="1" customWidth="1"/>
    <col min="6" max="6" width="25" bestFit="1" customWidth="1"/>
    <col min="7" max="7" width="17.85546875" bestFit="1" customWidth="1"/>
    <col min="8" max="8" width="15" bestFit="1" customWidth="1"/>
    <col min="9" max="9" width="18.42578125" bestFit="1" customWidth="1"/>
    <col min="10" max="10" width="18.85546875" bestFit="1" customWidth="1"/>
    <col min="11" max="11" width="31.5703125" bestFit="1" customWidth="1"/>
    <col min="12" max="12" width="25.7109375" bestFit="1" customWidth="1"/>
  </cols>
  <sheetData>
    <row r="1" spans="1:33" ht="12.75" customHeight="1" x14ac:dyDescent="0.2">
      <c r="A1" s="105" t="s">
        <v>7</v>
      </c>
      <c r="B1" s="91" t="s">
        <v>113</v>
      </c>
      <c r="C1" s="91" t="s">
        <v>78</v>
      </c>
      <c r="D1" s="92" t="s">
        <v>77</v>
      </c>
      <c r="E1" s="92" t="s">
        <v>76</v>
      </c>
      <c r="F1" s="92" t="s">
        <v>114</v>
      </c>
      <c r="G1" s="92" t="s">
        <v>115</v>
      </c>
      <c r="H1" s="91" t="s">
        <v>34</v>
      </c>
      <c r="I1" s="92" t="s">
        <v>35</v>
      </c>
      <c r="J1" s="92" t="s">
        <v>36</v>
      </c>
      <c r="K1" s="92" t="s">
        <v>116</v>
      </c>
      <c r="L1" s="92" t="s">
        <v>117</v>
      </c>
      <c r="M1" s="92" t="s">
        <v>118</v>
      </c>
      <c r="N1" s="92"/>
      <c r="O1" s="92"/>
      <c r="Q1" s="92"/>
      <c r="R1" s="92"/>
      <c r="S1" s="92"/>
      <c r="T1" s="92"/>
      <c r="U1" s="92"/>
      <c r="V1" s="92"/>
      <c r="W1" s="92"/>
      <c r="X1" s="92"/>
      <c r="Z1" s="92"/>
      <c r="AA1" s="92"/>
      <c r="AB1" s="92"/>
      <c r="AC1" s="92"/>
      <c r="AD1" s="92"/>
      <c r="AE1" s="92"/>
      <c r="AF1" s="92"/>
      <c r="AG1" s="92"/>
    </row>
    <row r="2" spans="1:33" x14ac:dyDescent="0.2">
      <c r="A2" s="19">
        <f>'IFMT Application'!$U$16</f>
        <v>0</v>
      </c>
      <c r="B2">
        <f>'IFMT Application'!$X$57</f>
        <v>0</v>
      </c>
      <c r="C2">
        <f>'IFMT Application'!$A$60</f>
        <v>0</v>
      </c>
      <c r="D2">
        <f>'IFMT Application'!$I$60</f>
        <v>0</v>
      </c>
      <c r="E2" s="125" t="e">
        <f>DATE(RIGHT('IFMT Application'!$R$60,4),MID('IFMT Application'!$R$60,4,2),LEFT('IFMT Application'!$R$60,2))</f>
        <v>#VALUE!</v>
      </c>
      <c r="F2">
        <f>'IFMT Application'!$X$62</f>
        <v>0</v>
      </c>
      <c r="G2">
        <f>'IFMT Application'!$X$64</f>
        <v>0</v>
      </c>
      <c r="H2">
        <f>'IFMT Application'!$A$69</f>
        <v>0</v>
      </c>
      <c r="I2" s="125" t="e">
        <f>DATE(RIGHT('IFMT Application'!$I$69,4),MID('IFMT Application'!$I$69,4,2),LEFT('IFMT Application'!$I$69,2))</f>
        <v>#VALUE!</v>
      </c>
      <c r="J2">
        <f>'IFMT Application'!$R$69</f>
        <v>0</v>
      </c>
      <c r="K2">
        <f>'IFMT Application'!$I$70</f>
        <v>0</v>
      </c>
      <c r="L2">
        <f>'IFMT Application'!$X$73</f>
        <v>0</v>
      </c>
      <c r="M2">
        <f>'IFMT Application'!$A$74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workbookViewId="0">
      <selection sqref="A1:A1048576"/>
    </sheetView>
  </sheetViews>
  <sheetFormatPr defaultRowHeight="12.75" x14ac:dyDescent="0.2"/>
  <cols>
    <col min="1" max="1" width="10" style="12" bestFit="1" customWidth="1"/>
    <col min="2" max="2" width="15.140625" bestFit="1" customWidth="1"/>
    <col min="3" max="3" width="11" bestFit="1" customWidth="1"/>
    <col min="4" max="4" width="14.7109375" bestFit="1" customWidth="1"/>
    <col min="5" max="5" width="10.28515625" bestFit="1" customWidth="1"/>
    <col min="6" max="6" width="17.5703125" bestFit="1" customWidth="1"/>
    <col min="7" max="7" width="10.5703125" bestFit="1" customWidth="1"/>
    <col min="8" max="8" width="16" bestFit="1" customWidth="1"/>
    <col min="9" max="9" width="10.7109375" bestFit="1" customWidth="1"/>
    <col min="10" max="10" width="7.5703125" bestFit="1" customWidth="1"/>
    <col min="11" max="12" width="5.42578125" bestFit="1" customWidth="1"/>
    <col min="13" max="13" width="6.28515625" bestFit="1" customWidth="1"/>
    <col min="14" max="14" width="7.5703125" bestFit="1" customWidth="1"/>
    <col min="15" max="16" width="5.42578125" bestFit="1" customWidth="1"/>
    <col min="17" max="17" width="6.28515625" bestFit="1" customWidth="1"/>
    <col min="18" max="18" width="5.85546875" bestFit="1" customWidth="1"/>
    <col min="19" max="19" width="5.42578125" bestFit="1" customWidth="1"/>
    <col min="20" max="20" width="9.85546875" bestFit="1" customWidth="1"/>
    <col min="21" max="21" width="6.28515625" bestFit="1" customWidth="1"/>
    <col min="22" max="22" width="6.140625" bestFit="1" customWidth="1"/>
    <col min="23" max="24" width="5.42578125" bestFit="1" customWidth="1"/>
    <col min="25" max="25" width="6.28515625" bestFit="1" customWidth="1"/>
    <col min="26" max="26" width="16.140625" bestFit="1" customWidth="1"/>
    <col min="27" max="27" width="14.85546875" bestFit="1" customWidth="1"/>
    <col min="28" max="28" width="14.28515625" bestFit="1" customWidth="1"/>
    <col min="29" max="29" width="14.85546875" bestFit="1" customWidth="1"/>
    <col min="30" max="30" width="14.28515625" bestFit="1" customWidth="1"/>
    <col min="31" max="31" width="14.85546875" bestFit="1" customWidth="1"/>
    <col min="32" max="32" width="14.28515625" bestFit="1" customWidth="1"/>
    <col min="33" max="33" width="14.85546875" bestFit="1" customWidth="1"/>
    <col min="34" max="34" width="14.28515625" bestFit="1" customWidth="1"/>
    <col min="35" max="35" width="14.85546875" bestFit="1" customWidth="1"/>
    <col min="36" max="36" width="14.28515625" bestFit="1" customWidth="1"/>
    <col min="37" max="37" width="14.85546875" bestFit="1" customWidth="1"/>
    <col min="38" max="38" width="14.28515625" bestFit="1" customWidth="1"/>
    <col min="39" max="39" width="14.85546875" bestFit="1" customWidth="1"/>
    <col min="40" max="40" width="14.28515625" bestFit="1" customWidth="1"/>
    <col min="41" max="41" width="14.85546875" bestFit="1" customWidth="1"/>
    <col min="42" max="42" width="14.28515625" bestFit="1" customWidth="1"/>
  </cols>
  <sheetData>
    <row r="1" spans="1:42" x14ac:dyDescent="0.2">
      <c r="A1" s="105" t="s">
        <v>7</v>
      </c>
      <c r="B1" s="93" t="s">
        <v>83</v>
      </c>
      <c r="C1" s="93" t="s">
        <v>120</v>
      </c>
      <c r="D1" s="93" t="s">
        <v>84</v>
      </c>
      <c r="E1" s="93" t="s">
        <v>119</v>
      </c>
      <c r="F1" s="93" t="s">
        <v>85</v>
      </c>
      <c r="G1" s="93" t="s">
        <v>121</v>
      </c>
      <c r="H1" s="96" t="s">
        <v>86</v>
      </c>
      <c r="I1" s="96" t="s">
        <v>122</v>
      </c>
      <c r="J1" s="93" t="s">
        <v>123</v>
      </c>
      <c r="K1" s="93" t="s">
        <v>21</v>
      </c>
      <c r="L1" s="93" t="s">
        <v>124</v>
      </c>
      <c r="M1" s="93" t="s">
        <v>125</v>
      </c>
      <c r="N1" s="93" t="s">
        <v>126</v>
      </c>
      <c r="O1" s="93" t="s">
        <v>21</v>
      </c>
      <c r="P1" s="93" t="s">
        <v>124</v>
      </c>
      <c r="Q1" s="93" t="s">
        <v>125</v>
      </c>
      <c r="R1" s="93" t="s">
        <v>127</v>
      </c>
      <c r="S1" s="93" t="s">
        <v>21</v>
      </c>
      <c r="T1" s="93" t="s">
        <v>124</v>
      </c>
      <c r="U1" s="93" t="s">
        <v>125</v>
      </c>
      <c r="V1" s="93" t="s">
        <v>128</v>
      </c>
      <c r="W1" s="93" t="s">
        <v>21</v>
      </c>
      <c r="X1" s="93" t="s">
        <v>124</v>
      </c>
      <c r="Y1" s="102" t="s">
        <v>125</v>
      </c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</row>
    <row r="2" spans="1:42" s="126" customFormat="1" x14ac:dyDescent="0.2">
      <c r="A2" s="19">
        <f>'IFMT Application'!$U$16</f>
        <v>0</v>
      </c>
      <c r="B2" s="15">
        <f>'IFMT Application'!$I$84</f>
        <v>0</v>
      </c>
      <c r="C2" s="15">
        <f>'IFMT Application'!$R$84</f>
        <v>0</v>
      </c>
      <c r="D2" s="15">
        <f>'IFMT Application'!$I$85</f>
        <v>0</v>
      </c>
      <c r="E2" s="15">
        <f>'IFMT Application'!$R$85</f>
        <v>0</v>
      </c>
      <c r="F2" s="15">
        <f>'IFMT Application'!$I$86</f>
        <v>0</v>
      </c>
      <c r="G2" s="15">
        <f>'IFMT Application'!$R$86</f>
        <v>0</v>
      </c>
      <c r="H2" s="15">
        <f>'IFMT Application'!$I$87</f>
        <v>0</v>
      </c>
      <c r="I2" s="15">
        <f>'IFMT Application'!$R$87</f>
        <v>0</v>
      </c>
      <c r="J2" s="126">
        <f>'IFMT Application'!$X$91</f>
        <v>0</v>
      </c>
      <c r="K2" s="126">
        <f>'IFMT Application'!$A$94</f>
        <v>0</v>
      </c>
      <c r="L2" s="126">
        <f>'IFMT Application'!$I$94</f>
        <v>0</v>
      </c>
      <c r="M2" s="126">
        <f>'IFMT Application'!$R$94</f>
        <v>0</v>
      </c>
      <c r="N2" s="126">
        <f>'IFMT Application'!$X$96</f>
        <v>0</v>
      </c>
      <c r="O2" s="126">
        <f>'IFMT Application'!$A$99</f>
        <v>0</v>
      </c>
      <c r="P2" s="126">
        <f>'IFMT Application'!$I$99</f>
        <v>0</v>
      </c>
      <c r="Q2" s="126">
        <f>'IFMT Application'!$R$99</f>
        <v>0</v>
      </c>
      <c r="R2" s="126">
        <f>'IFMT Application'!$X$101</f>
        <v>0</v>
      </c>
      <c r="S2" s="126">
        <f>'IFMT Application'!$A$104</f>
        <v>0</v>
      </c>
      <c r="T2" s="126">
        <f>'IFMT Application'!$I$104</f>
        <v>0</v>
      </c>
      <c r="U2" s="126">
        <f>'IFMT Application'!$R$104</f>
        <v>0</v>
      </c>
      <c r="V2" s="126">
        <f>'IFMT Application'!$X$106</f>
        <v>0</v>
      </c>
      <c r="W2" s="126">
        <f>'IFMT Application'!$A$109</f>
        <v>0</v>
      </c>
      <c r="X2" s="126">
        <f>'IFMT Application'!$I$109</f>
        <v>0</v>
      </c>
      <c r="Y2" s="126">
        <f>'IFMT Application'!$R$109</f>
        <v>0</v>
      </c>
      <c r="Z2" s="85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</row>
    <row r="3" spans="1:42" s="95" customFormat="1" x14ac:dyDescent="0.2">
      <c r="A3" s="12"/>
      <c r="B3" s="94"/>
      <c r="C3" s="94"/>
      <c r="D3" s="94"/>
      <c r="E3" s="94"/>
      <c r="F3" s="94"/>
      <c r="G3" s="94"/>
      <c r="H3" s="94"/>
    </row>
    <row r="4" spans="1:42" s="95" customFormat="1" x14ac:dyDescent="0.2">
      <c r="A4" s="12"/>
      <c r="B4" s="94"/>
      <c r="C4" s="94"/>
      <c r="D4" s="94"/>
      <c r="E4" s="94"/>
      <c r="F4" s="94"/>
      <c r="G4" s="94"/>
      <c r="H4" s="94"/>
    </row>
    <row r="5" spans="1:42" s="95" customFormat="1" x14ac:dyDescent="0.2">
      <c r="A5" s="12"/>
      <c r="B5" s="94"/>
      <c r="C5" s="94"/>
      <c r="D5" s="94"/>
      <c r="E5" s="94"/>
      <c r="F5" s="94"/>
      <c r="G5" s="94"/>
      <c r="H5" s="94"/>
    </row>
    <row r="6" spans="1:42" s="95" customFormat="1" x14ac:dyDescent="0.2">
      <c r="A6" s="12"/>
      <c r="B6" s="94"/>
      <c r="C6" s="94"/>
      <c r="D6" s="94"/>
      <c r="E6" s="94"/>
      <c r="F6" s="94"/>
      <c r="G6" s="94"/>
      <c r="H6" s="94"/>
    </row>
    <row r="7" spans="1:42" s="95" customFormat="1" x14ac:dyDescent="0.2">
      <c r="A7" s="12"/>
      <c r="B7" s="94"/>
      <c r="C7" s="94"/>
      <c r="D7" s="94"/>
      <c r="E7" s="94"/>
      <c r="F7" s="94"/>
      <c r="G7" s="94"/>
      <c r="H7" s="94"/>
    </row>
    <row r="8" spans="1:42" s="95" customFormat="1" x14ac:dyDescent="0.2">
      <c r="A8" s="12"/>
      <c r="B8" s="94"/>
      <c r="C8" s="94"/>
      <c r="D8" s="94"/>
      <c r="E8" s="94"/>
      <c r="F8" s="94"/>
      <c r="G8" s="94"/>
      <c r="H8" s="94"/>
    </row>
    <row r="9" spans="1:42" s="95" customFormat="1" x14ac:dyDescent="0.2">
      <c r="A9" s="12"/>
    </row>
    <row r="10" spans="1:42" s="95" customFormat="1" x14ac:dyDescent="0.2">
      <c r="A10" s="12"/>
    </row>
    <row r="11" spans="1:42" s="95" customFormat="1" x14ac:dyDescent="0.2">
      <c r="A11" s="12"/>
    </row>
    <row r="12" spans="1:42" s="95" customFormat="1" x14ac:dyDescent="0.2">
      <c r="A12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sqref="A1:A1048576"/>
    </sheetView>
  </sheetViews>
  <sheetFormatPr defaultRowHeight="12.75" x14ac:dyDescent="0.2"/>
  <cols>
    <col min="1" max="1" width="10" style="12" bestFit="1" customWidth="1"/>
    <col min="2" max="2" width="9.5703125" bestFit="1" customWidth="1"/>
    <col min="3" max="7" width="8.85546875" bestFit="1" customWidth="1"/>
    <col min="8" max="8" width="16.140625" bestFit="1" customWidth="1"/>
    <col min="9" max="9" width="14.85546875" bestFit="1" customWidth="1"/>
    <col min="10" max="10" width="14.28515625" bestFit="1" customWidth="1"/>
    <col min="11" max="11" width="14.85546875" bestFit="1" customWidth="1"/>
    <col min="12" max="12" width="14.28515625" bestFit="1" customWidth="1"/>
    <col min="13" max="13" width="14.85546875" bestFit="1" customWidth="1"/>
    <col min="14" max="14" width="14.28515625" bestFit="1" customWidth="1"/>
    <col min="15" max="15" width="14.85546875" bestFit="1" customWidth="1"/>
    <col min="16" max="16" width="14.28515625" bestFit="1" customWidth="1"/>
    <col min="17" max="17" width="14.85546875" bestFit="1" customWidth="1"/>
    <col min="18" max="18" width="14.28515625" bestFit="1" customWidth="1"/>
    <col min="19" max="19" width="14.85546875" bestFit="1" customWidth="1"/>
    <col min="20" max="20" width="14.28515625" bestFit="1" customWidth="1"/>
    <col min="21" max="21" width="14.85546875" bestFit="1" customWidth="1"/>
    <col min="22" max="22" width="14.28515625" bestFit="1" customWidth="1"/>
    <col min="23" max="23" width="14.85546875" bestFit="1" customWidth="1"/>
    <col min="24" max="24" width="14.28515625" bestFit="1" customWidth="1"/>
  </cols>
  <sheetData>
    <row r="1" spans="1:24" x14ac:dyDescent="0.2">
      <c r="A1" s="105" t="s">
        <v>7</v>
      </c>
      <c r="B1" s="99" t="s">
        <v>130</v>
      </c>
      <c r="C1" s="99" t="s">
        <v>131</v>
      </c>
      <c r="D1" s="99" t="s">
        <v>132</v>
      </c>
      <c r="E1" s="99" t="s">
        <v>133</v>
      </c>
      <c r="F1" s="99" t="s">
        <v>134</v>
      </c>
      <c r="G1" s="99" t="s">
        <v>135</v>
      </c>
      <c r="H1" s="97" t="s">
        <v>129</v>
      </c>
      <c r="I1" s="97" t="str">
        <f>IF($H$2&gt;0,"Course 1 Name", "  ")</f>
        <v xml:space="preserve">  </v>
      </c>
      <c r="J1" s="97" t="str">
        <f>IF($H$2&gt;0,"Course 1 Date", "  ")</f>
        <v xml:space="preserve">  </v>
      </c>
      <c r="K1" s="97" t="str">
        <f>IF($H$2&gt;1,"Course 2 Name", "  ")</f>
        <v xml:space="preserve">  </v>
      </c>
      <c r="L1" s="97" t="str">
        <f>IF($H$2&gt;1,"Course 2 Date", "  ")</f>
        <v xml:space="preserve">  </v>
      </c>
      <c r="M1" s="97" t="str">
        <f>IF($H$2&gt;2,"Course 3 Name", "  ")</f>
        <v xml:space="preserve">  </v>
      </c>
      <c r="N1" s="97" t="str">
        <f>IF($H$2&gt;2,"Course 3 Date", "  ")</f>
        <v xml:space="preserve">  </v>
      </c>
      <c r="O1" s="97" t="str">
        <f>IF($H$2&gt;3,"Course 4 Name", "  ")</f>
        <v xml:space="preserve">  </v>
      </c>
      <c r="P1" s="97" t="str">
        <f>IF($H$2&gt;3,"Course 4 Date", "  ")</f>
        <v xml:space="preserve">  </v>
      </c>
      <c r="Q1" s="97" t="str">
        <f>IF($H$2&gt;4,"Course 5 Name", "  ")</f>
        <v xml:space="preserve">  </v>
      </c>
      <c r="R1" s="97" t="str">
        <f>IF($H$2&gt;4,"Course 5 Date", "  ")</f>
        <v xml:space="preserve">  </v>
      </c>
      <c r="S1" s="97" t="str">
        <f>IF($H$2&gt;5,"Course 6 Name", "  ")</f>
        <v xml:space="preserve">  </v>
      </c>
      <c r="T1" s="97" t="str">
        <f>IF($H$2&gt;5,"Course 6 Date", "  ")</f>
        <v xml:space="preserve">  </v>
      </c>
      <c r="U1" s="97" t="str">
        <f>IF($H$2&gt;6,"Course 7 Name", "  ")</f>
        <v xml:space="preserve">  </v>
      </c>
      <c r="V1" s="97" t="str">
        <f>IF($H$2&gt;6,"Course 7 Date", "  ")</f>
        <v xml:space="preserve">  </v>
      </c>
      <c r="W1" s="97" t="str">
        <f>IF($H$2&gt;7,"Course 8 Name", "  ")</f>
        <v xml:space="preserve">  </v>
      </c>
      <c r="X1" s="97" t="str">
        <f>IF($H$2&gt;7,"Course 8 Date", "  ")</f>
        <v xml:space="preserve">  </v>
      </c>
    </row>
    <row r="2" spans="1:24" x14ac:dyDescent="0.2">
      <c r="A2" s="19">
        <f>'IFMT Application'!$U$16</f>
        <v>0</v>
      </c>
      <c r="B2">
        <f>'IFMT Application'!$B$130</f>
        <v>0</v>
      </c>
      <c r="C2">
        <f>'IFMT Application'!$B$131</f>
        <v>0</v>
      </c>
      <c r="D2">
        <f>'IFMT Application'!$B$132</f>
        <v>0</v>
      </c>
      <c r="E2">
        <f>'IFMT Application'!$B$133</f>
        <v>0</v>
      </c>
      <c r="F2">
        <f>'IFMT Application'!$B$134</f>
        <v>0</v>
      </c>
      <c r="G2">
        <f>'IFMT Application'!$B$135</f>
        <v>0</v>
      </c>
      <c r="H2" s="16">
        <f>COUNTA('IFMT Application'!$A$117:$A$124)</f>
        <v>0</v>
      </c>
      <c r="I2" s="98" t="str">
        <f>IF($H$2&gt;0,'IFMT Application'!$A$117, "  ")</f>
        <v xml:space="preserve">  </v>
      </c>
      <c r="J2" s="98" t="str">
        <f>IF($H$2&gt;0,'IFMT Application'!$W$117, "  ")</f>
        <v xml:space="preserve">  </v>
      </c>
      <c r="K2" s="98" t="str">
        <f>IF($H$2&gt;0,'IFMT Application'!$A$118,"  ")</f>
        <v xml:space="preserve">  </v>
      </c>
      <c r="L2" s="98" t="str">
        <f>IF($H$2&gt;0,'IFMT Application'!$W$118, "  ")</f>
        <v xml:space="preserve">  </v>
      </c>
      <c r="M2" s="98" t="str">
        <f>IF($H$2&gt;0,'IFMT Application'!$A$119, "  ")</f>
        <v xml:space="preserve">  </v>
      </c>
      <c r="N2" s="98" t="str">
        <f>IF($H$2&gt;0,'IFMT Application'!$W$119, "  ")</f>
        <v xml:space="preserve">  </v>
      </c>
      <c r="O2" s="98" t="str">
        <f>IF($H$2&gt;0,'IFMT Application'!$A$120, "  ")</f>
        <v xml:space="preserve">  </v>
      </c>
      <c r="P2" s="98" t="str">
        <f>IF($H$2&gt;0,'IFMT Application'!$W$120, "  ")</f>
        <v xml:space="preserve">  </v>
      </c>
      <c r="Q2" s="98" t="str">
        <f>IF($H$2&gt;0,'IFMT Application'!$A$121, "  ")</f>
        <v xml:space="preserve">  </v>
      </c>
      <c r="R2" s="98" t="str">
        <f>IF($H$2&gt;0,'IFMT Application'!$W$121, "  ")</f>
        <v xml:space="preserve">  </v>
      </c>
      <c r="S2" s="98" t="str">
        <f>IF($H$2&gt;0,'IFMT Application'!$A$122, "  ")</f>
        <v xml:space="preserve">  </v>
      </c>
      <c r="T2" s="98" t="str">
        <f>IF($H$2&gt;0,'IFMT Application'!$W$122, "  ")</f>
        <v xml:space="preserve">  </v>
      </c>
      <c r="U2" s="98" t="str">
        <f>IF($H$2&gt;0,'IFMT Application'!$A$123, "  ")</f>
        <v xml:space="preserve">  </v>
      </c>
      <c r="V2" s="98" t="str">
        <f>IF($H$2&gt;0,'IFMT Application'!$W$123, "  ")</f>
        <v xml:space="preserve">  </v>
      </c>
      <c r="W2" s="98" t="str">
        <f>IF($H$2&gt;0,'IFMT Application'!$A$124, "  ")</f>
        <v xml:space="preserve">  </v>
      </c>
      <c r="X2" s="98" t="str">
        <f>IF($H$2&gt;0,'IFMT Application'!$W$124, "  ")</f>
        <v xml:space="preserve">  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sqref="A1:A1048576"/>
    </sheetView>
  </sheetViews>
  <sheetFormatPr defaultRowHeight="12.75" x14ac:dyDescent="0.2"/>
  <cols>
    <col min="1" max="1" width="10" style="12" bestFit="1" customWidth="1"/>
    <col min="2" max="2" width="26.42578125" bestFit="1" customWidth="1"/>
    <col min="3" max="4" width="17.42578125" bestFit="1" customWidth="1"/>
    <col min="5" max="5" width="117.5703125" bestFit="1" customWidth="1"/>
    <col min="6" max="6" width="16.7109375" bestFit="1" customWidth="1"/>
  </cols>
  <sheetData>
    <row r="1" spans="1:6" x14ac:dyDescent="0.2">
      <c r="A1" s="105" t="s">
        <v>7</v>
      </c>
      <c r="B1" t="s">
        <v>41</v>
      </c>
      <c r="C1" t="s">
        <v>39</v>
      </c>
      <c r="D1" t="s">
        <v>40</v>
      </c>
      <c r="E1" t="s">
        <v>110</v>
      </c>
      <c r="F1" s="115" t="s">
        <v>166</v>
      </c>
    </row>
    <row r="2" spans="1:6" x14ac:dyDescent="0.2">
      <c r="A2" s="19">
        <f>'IFMT Application'!$U$16</f>
        <v>0</v>
      </c>
      <c r="B2" t="str">
        <f>IF('IFMT Application'!$P$143="yes",'IFMT Application'!$A$143," ")&amp;" "</f>
        <v xml:space="preserve">  </v>
      </c>
      <c r="C2" t="str">
        <f>IF('IFMT Application'!$P$143="yes",TEXT(DATE(RIGHT('IFMT Application'!S143,4),MID('IFMT Application'!S143,4,2),LEFT('IFMT Application'!S143,2)),"DD MMMMMM yyyy")," ")</f>
        <v xml:space="preserve"> </v>
      </c>
      <c r="D2" t="str">
        <f>IF('IFMT Application'!P143="yes",TEXT(DATE(RIGHT('IFMT Application'!W143,4),MID('IFMT Application'!W143,4,2),LEFT('IFMT Application'!W143,2)),"DD MMMMMM yyyy")," ")</f>
        <v xml:space="preserve"> </v>
      </c>
      <c r="E2" s="12" t="str">
        <f>$B$2&amp;$B$3&amp;$B$4&amp;$B$5&amp;$B$6&amp;$B$7&amp;$B$8&amp;$B$9&amp;$B$10&amp;$B$11&amp;$B$12&amp;$B$13&amp;$B$14&amp;$B$15&amp;$B$16&amp;$B$17&amp;$B$18&amp;$B$19&amp;$B$20&amp;$B$21&amp;$B$22&amp;$B$23&amp;$B$24&amp;$B$25&amp;$B$26&amp;$B$27&amp;$B$28&amp;$B$29&amp;$B$30&amp;$B$31 &amp;$B$32 &amp; $B$33&amp; $B$34 &amp; $B$35 &amp; $B$36 &amp; $B$37 &amp; $B$38 &amp; $B$39 &amp; $B$40 &amp; $B$41</f>
        <v xml:space="preserve">                                                                                </v>
      </c>
      <c r="F2">
        <f>COUNTIF('IFMT Application'!P143:R172,"yes") + COUNTIF('IFMT Application'!P177:R186,"yes")</f>
        <v>0</v>
      </c>
    </row>
    <row r="3" spans="1:6" x14ac:dyDescent="0.2">
      <c r="B3" t="str">
        <f>IF('IFMT Application'!$P$144="yes",'IFMT Application'!$A$144," ")&amp;" "</f>
        <v xml:space="preserve">  </v>
      </c>
      <c r="C3" t="str">
        <f>IF('IFMT Application'!P144="yes",TEXT(DATE(RIGHT('IFMT Application'!S144,4),MID('IFMT Application'!S144,4,2),LEFT('IFMT Application'!S144,2)),"DD MMMMMM yyyy")," ")</f>
        <v xml:space="preserve"> </v>
      </c>
      <c r="D3" t="str">
        <f>IF('IFMT Application'!P144="yes",TEXT(DATE(RIGHT('IFMT Application'!W144,4),MID('IFMT Application'!W144,4,2),LEFT('IFMT Application'!W144,2)),"DD MMMMMM yyyy")," ")</f>
        <v xml:space="preserve"> </v>
      </c>
    </row>
    <row r="4" spans="1:6" x14ac:dyDescent="0.2">
      <c r="B4" t="str">
        <f>IF('IFMT Application'!$P$145="yes",'IFMT Application'!$A$145," ")&amp;" "</f>
        <v xml:space="preserve">  </v>
      </c>
      <c r="C4" t="str">
        <f>IF('IFMT Application'!P145="yes",TEXT(DATE(RIGHT('IFMT Application'!S145,4),MID('IFMT Application'!S145,4,2),LEFT('IFMT Application'!S145,2)),"DD MMMMMM yyyy")," ")</f>
        <v xml:space="preserve"> </v>
      </c>
      <c r="D4" t="str">
        <f>IF('IFMT Application'!P145="yes",TEXT(DATE(RIGHT('IFMT Application'!W145,4),MID('IFMT Application'!W145,4,2),LEFT('IFMT Application'!W145,2)),"DD MMMMMM yyyy")," ")</f>
        <v xml:space="preserve"> </v>
      </c>
    </row>
    <row r="5" spans="1:6" x14ac:dyDescent="0.2">
      <c r="B5" t="str">
        <f>IF('IFMT Application'!$P$146="yes",'IFMT Application'!$A$146," ")&amp;" "</f>
        <v xml:space="preserve">  </v>
      </c>
      <c r="C5" t="str">
        <f>IF('IFMT Application'!P146="yes",TEXT(DATE(RIGHT('IFMT Application'!S146,4),MID('IFMT Application'!S146,4,2),LEFT('IFMT Application'!S146,2)),"DD MMMMMM yyyy")," ")</f>
        <v xml:space="preserve"> </v>
      </c>
      <c r="D5" t="str">
        <f>IF('IFMT Application'!P146="yes",TEXT(DATE(RIGHT('IFMT Application'!W146,4),MID('IFMT Application'!W146,4,2),LEFT('IFMT Application'!W146,2)),"DD MMMMMM yyyy")," ")</f>
        <v xml:space="preserve"> </v>
      </c>
    </row>
    <row r="6" spans="1:6" x14ac:dyDescent="0.2">
      <c r="B6" t="str">
        <f>IF('IFMT Application'!$P$147="yes",'IFMT Application'!$A$147," ")&amp;" "</f>
        <v xml:space="preserve">  </v>
      </c>
      <c r="C6" t="str">
        <f>IF('IFMT Application'!P147="yes",TEXT(DATE(RIGHT('IFMT Application'!S147,4),MID('IFMT Application'!S147,4,2),LEFT('IFMT Application'!S147,2)),"DD MMMMMM yyyy")," ")</f>
        <v xml:space="preserve"> </v>
      </c>
      <c r="D6" t="str">
        <f>IF('IFMT Application'!P147="yes",TEXT(DATE(RIGHT('IFMT Application'!W147,4),MID('IFMT Application'!W147,4,2),LEFT('IFMT Application'!W147,2)),"DD MMMMMM yyyy")," ")</f>
        <v xml:space="preserve"> </v>
      </c>
    </row>
    <row r="7" spans="1:6" x14ac:dyDescent="0.2">
      <c r="B7" t="str">
        <f>IF('IFMT Application'!$P$148="yes",'IFMT Application'!$A$148," ")&amp;" "</f>
        <v xml:space="preserve">  </v>
      </c>
      <c r="C7" t="str">
        <f>IF('IFMT Application'!P148="yes",TEXT(DATE(RIGHT('IFMT Application'!S148,4),MID('IFMT Application'!S148,4,2),LEFT('IFMT Application'!S148,2)),"DD MMMMMM yyyy")," ")</f>
        <v xml:space="preserve"> </v>
      </c>
      <c r="D7" t="str">
        <f>IF('IFMT Application'!P148="yes",TEXT(DATE(RIGHT('IFMT Application'!W148,4),MID('IFMT Application'!W148,4,2),LEFT('IFMT Application'!W148,2)),"DD MMMMMM yyyy")," ")</f>
        <v xml:space="preserve"> </v>
      </c>
    </row>
    <row r="8" spans="1:6" x14ac:dyDescent="0.2">
      <c r="B8" t="str">
        <f>IF('IFMT Application'!$P$149="yes",'IFMT Application'!$A$149," ")&amp;" "</f>
        <v xml:space="preserve">  </v>
      </c>
      <c r="C8" t="str">
        <f>IF('IFMT Application'!P149="yes",TEXT(DATE(RIGHT('IFMT Application'!S149,4),MID('IFMT Application'!S149,4,2),LEFT('IFMT Application'!S149,2)),"DD MMMMMM yyyy")," ")</f>
        <v xml:space="preserve"> </v>
      </c>
      <c r="D8" t="str">
        <f>IF('IFMT Application'!P149="yes",TEXT(DATE(RIGHT('IFMT Application'!W149,4),MID('IFMT Application'!W149,4,2),LEFT('IFMT Application'!W149,2)),"DD MMMMMM yyyy")," ")</f>
        <v xml:space="preserve"> </v>
      </c>
    </row>
    <row r="9" spans="1:6" x14ac:dyDescent="0.2">
      <c r="B9" t="str">
        <f>IF('IFMT Application'!$P$150="yes",'IFMT Application'!$A$150," ")&amp;" "</f>
        <v xml:space="preserve">  </v>
      </c>
      <c r="C9" t="str">
        <f>IF('IFMT Application'!P150="yes",TEXT(DATE(RIGHT('IFMT Application'!S150,4),MID('IFMT Application'!S150,4,2),LEFT('IFMT Application'!S150,2)),"DD MMMMMM yyyy")," ")</f>
        <v xml:space="preserve"> </v>
      </c>
      <c r="D9" t="str">
        <f>IF('IFMT Application'!P150="yes",TEXT(DATE(RIGHT('IFMT Application'!W150,4),MID('IFMT Application'!W150,4,2),LEFT('IFMT Application'!W150,2)),"DD MMMMMM yyyy")," ")</f>
        <v xml:space="preserve"> </v>
      </c>
    </row>
    <row r="10" spans="1:6" x14ac:dyDescent="0.2">
      <c r="B10" t="str">
        <f>IF('IFMT Application'!$P$151="yes",'IFMT Application'!$A$151," ")&amp;" "</f>
        <v xml:space="preserve">  </v>
      </c>
      <c r="C10" t="str">
        <f>IF('IFMT Application'!P151="yes",TEXT(DATE(RIGHT('IFMT Application'!S151,4),MID('IFMT Application'!S151,4,2),LEFT('IFMT Application'!S151,2)),"DD MMMMMM yyyy")," ")</f>
        <v xml:space="preserve"> </v>
      </c>
      <c r="D10" t="str">
        <f>IF('IFMT Application'!P151="yes",TEXT(DATE(RIGHT('IFMT Application'!W151,4),MID('IFMT Application'!W151,4,2),LEFT('IFMT Application'!W151,2)),"DD MMMMMM yyyy")," ")</f>
        <v xml:space="preserve"> </v>
      </c>
    </row>
    <row r="11" spans="1:6" x14ac:dyDescent="0.2">
      <c r="B11" t="str">
        <f>IF('IFMT Application'!$P$152="yes",'IFMT Application'!$A$152," ")&amp;" "</f>
        <v xml:space="preserve">  </v>
      </c>
      <c r="C11" t="str">
        <f>IF('IFMT Application'!P152="yes",TEXT(DATE(RIGHT('IFMT Application'!S152,4),MID('IFMT Application'!S152,4,2),LEFT('IFMT Application'!S152,2)),"DD MMMMMM yyyy")," ")</f>
        <v xml:space="preserve"> </v>
      </c>
      <c r="D11" t="str">
        <f>IF('IFMT Application'!P152="yes",TEXT(DATE(RIGHT('IFMT Application'!W152,4),MID('IFMT Application'!W152,4,2),LEFT('IFMT Application'!W152,2)),"DD MMMMMM yyyy")," ")</f>
        <v xml:space="preserve"> </v>
      </c>
    </row>
    <row r="12" spans="1:6" x14ac:dyDescent="0.2">
      <c r="B12" t="str">
        <f>IF('IFMT Application'!$P$153="yes",'IFMT Application'!$A$153," ")&amp;" "</f>
        <v xml:space="preserve">  </v>
      </c>
      <c r="C12" t="str">
        <f>IF('IFMT Application'!P153="yes",TEXT(DATE(RIGHT('IFMT Application'!S153,4),MID('IFMT Application'!S153,4,2),LEFT('IFMT Application'!S153,2)),"DD MMMMMM yyyy")," ")</f>
        <v xml:space="preserve"> </v>
      </c>
      <c r="D12" t="str">
        <f>IF('IFMT Application'!P153="yes",TEXT(DATE(RIGHT('IFMT Application'!W153,4),MID('IFMT Application'!W153,4,2),LEFT('IFMT Application'!W153,2)),"DD MMMMMM yyyy")," ")</f>
        <v xml:space="preserve"> </v>
      </c>
    </row>
    <row r="13" spans="1:6" x14ac:dyDescent="0.2">
      <c r="B13" t="str">
        <f>IF('IFMT Application'!$P$154="yes",'IFMT Application'!$A$154," ")&amp;" "</f>
        <v xml:space="preserve">  </v>
      </c>
      <c r="C13" t="str">
        <f>IF('IFMT Application'!P154="yes",TEXT(DATE(RIGHT('IFMT Application'!S154,4),MID('IFMT Application'!S154,4,2),LEFT('IFMT Application'!S154,2)),"DD MMMMMM yyyy")," ")</f>
        <v xml:space="preserve"> </v>
      </c>
      <c r="D13" t="str">
        <f>IF('IFMT Application'!P154="yes",TEXT(DATE(RIGHT('IFMT Application'!W154,4),MID('IFMT Application'!W154,4,2),LEFT('IFMT Application'!W154,2)),"DD MMMMMM yyyy")," ")</f>
        <v xml:space="preserve"> </v>
      </c>
    </row>
    <row r="14" spans="1:6" x14ac:dyDescent="0.2">
      <c r="B14" t="str">
        <f>IF('IFMT Application'!$P$155="yes",'IFMT Application'!$A$155," ")&amp;" "</f>
        <v xml:space="preserve">  </v>
      </c>
      <c r="C14" t="str">
        <f>IF('IFMT Application'!P155="yes",TEXT(DATE(RIGHT('IFMT Application'!S155,4),MID('IFMT Application'!S155,4,2),LEFT('IFMT Application'!S155,2)),"DD MMMMMM yyyy")," ")</f>
        <v xml:space="preserve"> </v>
      </c>
      <c r="D14" t="str">
        <f>IF('IFMT Application'!P155="yes",TEXT(DATE(RIGHT('IFMT Application'!W155,4),MID('IFMT Application'!W155,4,2),LEFT('IFMT Application'!W155,2)),"DD MMMMMM yyyy")," ")</f>
        <v xml:space="preserve"> </v>
      </c>
    </row>
    <row r="15" spans="1:6" x14ac:dyDescent="0.2">
      <c r="B15" t="str">
        <f>IF('IFMT Application'!$P$156="yes",'IFMT Application'!$A$156," ")&amp;" "</f>
        <v xml:space="preserve">  </v>
      </c>
      <c r="C15" t="str">
        <f>IF('IFMT Application'!P156="yes",TEXT(DATE(RIGHT('IFMT Application'!S156,4),MID('IFMT Application'!S156,4,2),LEFT('IFMT Application'!S156,2)),"DD MMMMMM yyyy")," ")</f>
        <v xml:space="preserve"> </v>
      </c>
      <c r="D15" t="str">
        <f>IF('IFMT Application'!P156="yes",TEXT(DATE(RIGHT('IFMT Application'!W156,4),MID('IFMT Application'!W156,4,2),LEFT('IFMT Application'!W156,2)),"DD MMMMMM yyyy")," ")</f>
        <v xml:space="preserve"> </v>
      </c>
    </row>
    <row r="16" spans="1:6" x14ac:dyDescent="0.2">
      <c r="B16" t="str">
        <f>IF('IFMT Application'!$P$157="yes",'IFMT Application'!$A$157," ")&amp;" "</f>
        <v xml:space="preserve">  </v>
      </c>
      <c r="C16" t="str">
        <f>IF('IFMT Application'!P157="yes",TEXT(DATE(RIGHT('IFMT Application'!S157,4),MID('IFMT Application'!S157,4,2),LEFT('IFMT Application'!S157,2)),"DD MMMMMM yyyy")," ")</f>
        <v xml:space="preserve"> </v>
      </c>
      <c r="D16" t="str">
        <f>IF('IFMT Application'!P157="yes",TEXT(DATE(RIGHT('IFMT Application'!W157,4),MID('IFMT Application'!W157,4,2),LEFT('IFMT Application'!W157,2)),"DD MMMMMM yyyy")," ")</f>
        <v xml:space="preserve"> </v>
      </c>
    </row>
    <row r="17" spans="2:4" x14ac:dyDescent="0.2">
      <c r="B17" t="str">
        <f>IF('IFMT Application'!$P$158="yes",'IFMT Application'!$A$158," ")&amp;" "</f>
        <v xml:space="preserve">  </v>
      </c>
      <c r="C17" t="str">
        <f>IF('IFMT Application'!P158="yes",TEXT(DATE(RIGHT('IFMT Application'!S158,4),MID('IFMT Application'!S158,4,2),LEFT('IFMT Application'!S158,2)),"DD MMMMMM yyyy")," ")</f>
        <v xml:space="preserve"> </v>
      </c>
      <c r="D17" t="str">
        <f>IF('IFMT Application'!P158="yes",TEXT(DATE(RIGHT('IFMT Application'!W158,4),MID('IFMT Application'!W158,4,2),LEFT('IFMT Application'!W158,2)),"DD MMMMMM yyyy")," ")</f>
        <v xml:space="preserve"> </v>
      </c>
    </row>
    <row r="18" spans="2:4" x14ac:dyDescent="0.2">
      <c r="B18" t="str">
        <f>IF('IFMT Application'!$P$159="yes",'IFMT Application'!$A$159," ")&amp;" "</f>
        <v xml:space="preserve">  </v>
      </c>
      <c r="C18" t="str">
        <f>IF('IFMT Application'!P159="yes",TEXT(DATE(RIGHT('IFMT Application'!S159,4),MID('IFMT Application'!S159,4,2),LEFT('IFMT Application'!S159,2)),"DD MMMMMM yyyy")," ")</f>
        <v xml:space="preserve"> </v>
      </c>
      <c r="D18" t="str">
        <f>IF('IFMT Application'!P159="yes",TEXT(DATE(RIGHT('IFMT Application'!W159,4),MID('IFMT Application'!W159,4,2),LEFT('IFMT Application'!W159,2)),"DD MMMMMM yyyy")," ")</f>
        <v xml:space="preserve"> </v>
      </c>
    </row>
    <row r="19" spans="2:4" x14ac:dyDescent="0.2">
      <c r="B19" t="str">
        <f>IF('IFMT Application'!$P$160="yes",'IFMT Application'!$A$160," ")&amp;" "</f>
        <v xml:space="preserve">  </v>
      </c>
      <c r="C19" t="str">
        <f>IF('IFMT Application'!P160="yes",TEXT(DATE(RIGHT('IFMT Application'!S160,4),MID('IFMT Application'!S160,4,2),LEFT('IFMT Application'!S160,2)),"DD MMMMMM yyyy")," ")</f>
        <v xml:space="preserve"> </v>
      </c>
      <c r="D19" t="str">
        <f>IF('IFMT Application'!P160="yes",TEXT(DATE(RIGHT('IFMT Application'!W160,4),MID('IFMT Application'!W160,4,2),LEFT('IFMT Application'!W160,2)),"DD MMMMMM yyyy")," ")</f>
        <v xml:space="preserve"> </v>
      </c>
    </row>
    <row r="20" spans="2:4" x14ac:dyDescent="0.2">
      <c r="B20" t="str">
        <f>IF('IFMT Application'!$P$161="yes",'IFMT Application'!$A$161," ")&amp;" "</f>
        <v xml:space="preserve">  </v>
      </c>
      <c r="C20" t="str">
        <f>IF('IFMT Application'!P161="yes",TEXT(DATE(RIGHT('IFMT Application'!S161,4),MID('IFMT Application'!S161,4,2),LEFT('IFMT Application'!S161,2)),"DD MMMMMM yyyy")," ")</f>
        <v xml:space="preserve"> </v>
      </c>
      <c r="D20" t="str">
        <f>IF('IFMT Application'!P161="yes",TEXT(DATE(RIGHT('IFMT Application'!W161,4),MID('IFMT Application'!W161,4,2),LEFT('IFMT Application'!W161,2)),"DD MMMMMM yyyy")," ")</f>
        <v xml:space="preserve"> </v>
      </c>
    </row>
    <row r="21" spans="2:4" x14ac:dyDescent="0.2">
      <c r="B21" t="str">
        <f>IF('IFMT Application'!$P$162="yes",'IFMT Application'!$A$162," ")&amp;" "</f>
        <v xml:space="preserve">  </v>
      </c>
      <c r="C21" t="str">
        <f>IF('IFMT Application'!P162="yes",TEXT(DATE(RIGHT('IFMT Application'!S162,4),MID('IFMT Application'!S162,4,2),LEFT('IFMT Application'!S162,2)),"DD MMMMMM yyyy")," ")</f>
        <v xml:space="preserve"> </v>
      </c>
      <c r="D21" t="str">
        <f>IF('IFMT Application'!P162="yes",TEXT(DATE(RIGHT('IFMT Application'!W162,4),MID('IFMT Application'!W162,4,2),LEFT('IFMT Application'!W162,2)),"DD MMMMMM yyyy")," ")</f>
        <v xml:space="preserve"> </v>
      </c>
    </row>
    <row r="22" spans="2:4" x14ac:dyDescent="0.2">
      <c r="B22" t="str">
        <f>IF('IFMT Application'!P163="yes",'IFMT Application'!A163," ")&amp;" "</f>
        <v xml:space="preserve">  </v>
      </c>
      <c r="C22" t="str">
        <f>IF('IFMT Application'!P163="yes",TEXT(DATE(RIGHT('IFMT Application'!S163,4),MID('IFMT Application'!S163,4,2),LEFT('IFMT Application'!S163,2)),"DD MMMMMM yyyy")," ")</f>
        <v xml:space="preserve"> </v>
      </c>
      <c r="D22" t="str">
        <f>IF('IFMT Application'!P163="yes",TEXT(DATE(RIGHT('IFMT Application'!W163,4),MID('IFMT Application'!W163,4,2),LEFT('IFMT Application'!W163,2)),"DD MMMMMM yyyy")," ")</f>
        <v xml:space="preserve"> </v>
      </c>
    </row>
    <row r="23" spans="2:4" x14ac:dyDescent="0.2">
      <c r="B23" t="str">
        <f>IF('IFMT Application'!$P$164="yes",'IFMT Application'!$A$164," ")&amp;" "</f>
        <v xml:space="preserve">  </v>
      </c>
      <c r="C23" t="str">
        <f>IF('IFMT Application'!P164="yes",TEXT(DATE(RIGHT('IFMT Application'!S164,4),MID('IFMT Application'!S164,4,2),LEFT('IFMT Application'!S164,2)),"DD MMMMMM yyyy")," ")</f>
        <v xml:space="preserve"> </v>
      </c>
      <c r="D23" t="str">
        <f>IF('IFMT Application'!P164="yes",TEXT(DATE(RIGHT('IFMT Application'!W164,4),MID('IFMT Application'!W164,4,2),LEFT('IFMT Application'!W164,2)),"DD MMMMMM yyyy")," ")</f>
        <v xml:space="preserve"> </v>
      </c>
    </row>
    <row r="24" spans="2:4" x14ac:dyDescent="0.2">
      <c r="B24" t="str">
        <f>IF('IFMT Application'!$P$165="yes",'IFMT Application'!$A$165," ")&amp;" "</f>
        <v xml:space="preserve">  </v>
      </c>
      <c r="C24" t="str">
        <f>IF('IFMT Application'!P165="yes",TEXT(DATE(RIGHT('IFMT Application'!S165,4),MID('IFMT Application'!S165,4,2),LEFT('IFMT Application'!S165,2)),"DD MMMMMM yyyy")," ")</f>
        <v xml:space="preserve"> </v>
      </c>
      <c r="D24" t="str">
        <f>IF('IFMT Application'!P165="yes",TEXT(DATE(RIGHT('IFMT Application'!W165,4),MID('IFMT Application'!W165,4,2),LEFT('IFMT Application'!W165,2)),"DD MMMMMM yyyy")," ")</f>
        <v xml:space="preserve"> </v>
      </c>
    </row>
    <row r="25" spans="2:4" x14ac:dyDescent="0.2">
      <c r="B25" t="str">
        <f>IF('IFMT Application'!$P$166="yes",'IFMT Application'!$A$166," ")&amp;" "</f>
        <v xml:space="preserve">  </v>
      </c>
      <c r="C25" t="str">
        <f>IF('IFMT Application'!P166="yes",TEXT(DATE(RIGHT('IFMT Application'!S166,4),MID('IFMT Application'!S166,4,2),LEFT('IFMT Application'!S166,2)),"DD MMMMMM yyyy")," ")</f>
        <v xml:space="preserve"> </v>
      </c>
      <c r="D25" t="str">
        <f>IF('IFMT Application'!P166="yes",TEXT(DATE(RIGHT('IFMT Application'!W166,4),MID('IFMT Application'!W166,4,2),LEFT('IFMT Application'!W166,2)),"DD MMMMMM yyyy")," ")</f>
        <v xml:space="preserve"> </v>
      </c>
    </row>
    <row r="26" spans="2:4" x14ac:dyDescent="0.2">
      <c r="B26" t="str">
        <f>IF('IFMT Application'!$P$167="yes",'IFMT Application'!$A$167," ")&amp;" "</f>
        <v xml:space="preserve">  </v>
      </c>
      <c r="C26" t="str">
        <f>IF('IFMT Application'!P167="yes",TEXT(DATE(RIGHT('IFMT Application'!S167,4),MID('IFMT Application'!S167,4,2),LEFT('IFMT Application'!S167,2)),"DD MMMMMM yyyy")," ")</f>
        <v xml:space="preserve"> </v>
      </c>
      <c r="D26" t="str">
        <f>IF('IFMT Application'!P167="yes",TEXT(DATE(RIGHT('IFMT Application'!W167,4),MID('IFMT Application'!W167,4,2),LEFT('IFMT Application'!W167,2)),"DD MMMMMM yyyy")," ")</f>
        <v xml:space="preserve"> </v>
      </c>
    </row>
    <row r="27" spans="2:4" x14ac:dyDescent="0.2">
      <c r="B27" t="str">
        <f>IF('IFMT Application'!$P$168="yes",'IFMT Application'!$A$168," ")&amp;" "</f>
        <v xml:space="preserve">  </v>
      </c>
      <c r="C27" t="str">
        <f>IF('IFMT Application'!P168="yes",TEXT(DATE(RIGHT('IFMT Application'!S168,4),MID('IFMT Application'!S168,4,2),LEFT('IFMT Application'!S168,2)),"DD MMMMMM yyyy")," ")</f>
        <v xml:space="preserve"> </v>
      </c>
      <c r="D27" t="str">
        <f>IF('IFMT Application'!P168="yes",TEXT(DATE(RIGHT('IFMT Application'!W168,4),MID('IFMT Application'!W168,4,2),LEFT('IFMT Application'!W168,2)),"DD MMMMMM yyyy")," ")</f>
        <v xml:space="preserve"> </v>
      </c>
    </row>
    <row r="28" spans="2:4" x14ac:dyDescent="0.2">
      <c r="B28" t="str">
        <f>IF('IFMT Application'!$P$169="yes",'IFMT Application'!$A$169," ")&amp;" "</f>
        <v xml:space="preserve">  </v>
      </c>
      <c r="C28" t="str">
        <f>IF('IFMT Application'!P169="yes",TEXT(DATE(RIGHT('IFMT Application'!S169,4),MID('IFMT Application'!S169,4,2),LEFT('IFMT Application'!S169,2)),"DD MMMMMM yyyy")," ")</f>
        <v xml:space="preserve"> </v>
      </c>
      <c r="D28" t="str">
        <f>IF('IFMT Application'!P169="yes",TEXT(DATE(RIGHT('IFMT Application'!W169,4),MID('IFMT Application'!W169,4,2),LEFT('IFMT Application'!W169,2)),"DD MMMMMM yyyy")," ")</f>
        <v xml:space="preserve"> </v>
      </c>
    </row>
    <row r="29" spans="2:4" x14ac:dyDescent="0.2">
      <c r="B29" t="str">
        <f>IF('IFMT Application'!$P$170="yes",'IFMT Application'!$A$170," ")&amp;" "</f>
        <v xml:space="preserve">  </v>
      </c>
      <c r="C29" t="str">
        <f>IF('IFMT Application'!P170="yes",TEXT(DATE(RIGHT('IFMT Application'!S170,4),MID('IFMT Application'!S170,4,2),LEFT('IFMT Application'!S170,2)),"DD MMMMMM yyyy")," ")</f>
        <v xml:space="preserve"> </v>
      </c>
      <c r="D29" t="str">
        <f>IF('IFMT Application'!P170="yes",TEXT(DATE(RIGHT('IFMT Application'!W170,4),MID('IFMT Application'!W170,4,2),LEFT('IFMT Application'!W170,2)),"DD MMMMMM yyyy")," ")</f>
        <v xml:space="preserve"> </v>
      </c>
    </row>
    <row r="30" spans="2:4" x14ac:dyDescent="0.2">
      <c r="B30" t="str">
        <f>IF('IFMT Application'!$P$171="yes",'IFMT Application'!$A$171," ")&amp;" "</f>
        <v xml:space="preserve">  </v>
      </c>
      <c r="C30" t="str">
        <f>IF('IFMT Application'!P171="yes",TEXT(DATE(RIGHT('IFMT Application'!S171,4),MID('IFMT Application'!S171,4,2),LEFT('IFMT Application'!S171,2)),"DD MMMMMM yyyy")," ")</f>
        <v xml:space="preserve"> </v>
      </c>
      <c r="D30" t="str">
        <f>IF('IFMT Application'!P171="yes",TEXT(DATE(RIGHT('IFMT Application'!W171,4),MID('IFMT Application'!W171,4,2),LEFT('IFMT Application'!W171,2)),"DD MMMMMM yyyy")," ")</f>
        <v xml:space="preserve"> </v>
      </c>
    </row>
    <row r="31" spans="2:4" x14ac:dyDescent="0.2">
      <c r="B31" t="str">
        <f>IF('IFMT Application'!$P$172="yes",'IFMT Application'!$A$172," ")&amp;" "</f>
        <v xml:space="preserve">  </v>
      </c>
      <c r="C31" t="str">
        <f>IF('IFMT Application'!P172="yes",TEXT(DATE(RIGHT('IFMT Application'!S172,4),MID('IFMT Application'!S172,4,2),LEFT('IFMT Application'!S172,2)),"DD MMMMMM yyyy")," ")</f>
        <v xml:space="preserve"> </v>
      </c>
      <c r="D31" t="str">
        <f>IF('IFMT Application'!P172="yes",TEXT(DATE(RIGHT('IFMT Application'!W172,4),MID('IFMT Application'!W172,4,2),LEFT('IFMT Application'!W172,2)),"DD MMMMMM yyyy")," ")</f>
        <v xml:space="preserve"> </v>
      </c>
    </row>
    <row r="32" spans="2:4" x14ac:dyDescent="0.2">
      <c r="B32" t="str">
        <f>IF('IFMT Application'!$P$177="yes",'IFMT Application'!$A$177," ")&amp;" "</f>
        <v xml:space="preserve">  </v>
      </c>
      <c r="C32" t="str">
        <f>IF('IFMT Application'!P177="yes",TEXT(DATE(RIGHT('IFMT Application'!S177,4),MID('IFMT Application'!S177,4,2),LEFT('IFMT Application'!S72,2)),"DD MMMMMM yyyy")," ")</f>
        <v xml:space="preserve"> </v>
      </c>
      <c r="D32" t="str">
        <f>IF('IFMT Application'!P177="yes",TEXT(DATE(RIGHT('IFMT Application'!W177,4),MID('IFMT Application'!W177,4,2),LEFT('IFMT Application'!W177,2)),"DD MMMMMM yyyy")," ")</f>
        <v xml:space="preserve"> </v>
      </c>
    </row>
    <row r="33" spans="2:4" x14ac:dyDescent="0.2">
      <c r="B33" t="str">
        <f>IF('IFMT Application'!$P$178="yes",'IFMT Application'!$A$178," ")&amp;" "</f>
        <v xml:space="preserve">  </v>
      </c>
      <c r="C33" t="str">
        <f>IF('IFMT Application'!P178="yes",TEXT(DATE(RIGHT('IFMT Application'!S178,4),MID('IFMT Application'!S178,4,2),LEFT('IFMT Application'!S73,2)),"DD MMMMMM yyyy")," ")</f>
        <v xml:space="preserve"> </v>
      </c>
      <c r="D33" t="str">
        <f>IF('IFMT Application'!P178="yes",TEXT(DATE(RIGHT('IFMT Application'!W178,4),MID('IFMT Application'!W178,4,2),LEFT('IFMT Application'!W178,2)),"DD MMMMMM yyyy")," ")</f>
        <v xml:space="preserve"> </v>
      </c>
    </row>
    <row r="34" spans="2:4" x14ac:dyDescent="0.2">
      <c r="B34" t="str">
        <f>IF('IFMT Application'!$P$179="yes",'IFMT Application'!$A$179," ")&amp;" "</f>
        <v xml:space="preserve">  </v>
      </c>
      <c r="C34" t="str">
        <f>IF('IFMT Application'!P179="yes",TEXT(DATE(RIGHT('IFMT Application'!S179,4),MID('IFMT Application'!S179,4,2),LEFT('IFMT Application'!S74,2)),"DD MMMMMM yyyy")," ")</f>
        <v xml:space="preserve"> </v>
      </c>
      <c r="D34" t="str">
        <f>IF('IFMT Application'!P179="yes",TEXT(DATE(RIGHT('IFMT Application'!W179,4),MID('IFMT Application'!W179,4,2),LEFT('IFMT Application'!W179,2)),"DD MMMMMM yyyy")," ")</f>
        <v xml:space="preserve"> </v>
      </c>
    </row>
    <row r="35" spans="2:4" x14ac:dyDescent="0.2">
      <c r="B35" t="str">
        <f>IF('IFMT Application'!$P$180="yes",'IFMT Application'!$A$180," ")&amp;" "</f>
        <v xml:space="preserve">  </v>
      </c>
      <c r="C35" t="str">
        <f>IF('IFMT Application'!P180="yes",TEXT(DATE(RIGHT('IFMT Application'!S180,4),MID('IFMT Application'!S180,4,2),LEFT('IFMT Application'!S75,2)),"DD MMMMMM yyyy")," ")</f>
        <v xml:space="preserve"> </v>
      </c>
      <c r="D35" t="str">
        <f>IF('IFMT Application'!P180="yes",TEXT(DATE(RIGHT('IFMT Application'!W180,4),MID('IFMT Application'!W180,4,2),LEFT('IFMT Application'!W180,2)),"DD MMMMMM yyyy")," ")</f>
        <v xml:space="preserve"> </v>
      </c>
    </row>
    <row r="36" spans="2:4" x14ac:dyDescent="0.2">
      <c r="B36" t="str">
        <f>IF('IFMT Application'!$P$181="yes",'IFMT Application'!$A$181," ")&amp;" "</f>
        <v xml:space="preserve">  </v>
      </c>
      <c r="C36" t="str">
        <f>IF('IFMT Application'!P181="yes",TEXT(DATE(RIGHT('IFMT Application'!S181,4),MID('IFMT Application'!S181,4,2),LEFT('IFMT Application'!S76,2)),"DD MMMMMM yyyy")," ")</f>
        <v xml:space="preserve"> </v>
      </c>
      <c r="D36" t="str">
        <f>IF('IFMT Application'!P181="yes",TEXT(DATE(RIGHT('IFMT Application'!W181,4),MID('IFMT Application'!W181,4,2),LEFT('IFMT Application'!W181,2)),"DD MMMMMM yyyy")," ")</f>
        <v xml:space="preserve"> </v>
      </c>
    </row>
    <row r="37" spans="2:4" x14ac:dyDescent="0.2">
      <c r="B37" t="str">
        <f>IF('IFMT Application'!$P$182="yes",'IFMT Application'!$A$182," ")&amp;" "</f>
        <v xml:space="preserve">  </v>
      </c>
      <c r="C37" t="str">
        <f>IF('IFMT Application'!P182="yes",TEXT(DATE(RIGHT('IFMT Application'!S182,4),MID('IFMT Application'!S182,4,2),LEFT('IFMT Application'!S77,2)),"DD MMMMMM yyyy")," ")</f>
        <v xml:space="preserve"> </v>
      </c>
      <c r="D37" t="str">
        <f>IF('IFMT Application'!P182="yes",TEXT(DATE(RIGHT('IFMT Application'!W182,4),MID('IFMT Application'!W182,4,2),LEFT('IFMT Application'!W182,2)),"DD MMMMMM yyyy")," ")</f>
        <v xml:space="preserve"> </v>
      </c>
    </row>
    <row r="38" spans="2:4" x14ac:dyDescent="0.2">
      <c r="B38" t="str">
        <f>IF('IFMT Application'!$P$183="yes",'IFMT Application'!$A$183," ")&amp;" "</f>
        <v xml:space="preserve">  </v>
      </c>
      <c r="C38" t="str">
        <f>IF('IFMT Application'!P183="yes",TEXT(DATE(RIGHT('IFMT Application'!S183,4),MID('IFMT Application'!S183,4,2),LEFT('IFMT Application'!S78,2)),"DD MMMMMM yyyy")," ")</f>
        <v xml:space="preserve"> </v>
      </c>
      <c r="D38" t="str">
        <f>IF('IFMT Application'!P183="yes",TEXT(DATE(RIGHT('IFMT Application'!W183,4),MID('IFMT Application'!W183,4,2),LEFT('IFMT Application'!W183,2)),"DD MMMMMM yyyy")," ")</f>
        <v xml:space="preserve"> </v>
      </c>
    </row>
    <row r="39" spans="2:4" x14ac:dyDescent="0.2">
      <c r="B39" t="str">
        <f>IF('IFMT Application'!$P$184="yes",'IFMT Application'!$A$184," ")&amp;" "</f>
        <v xml:space="preserve">  </v>
      </c>
      <c r="C39" t="str">
        <f>IF('IFMT Application'!P184="yes",TEXT(DATE(RIGHT('IFMT Application'!S184,4),MID('IFMT Application'!S184,4,2),LEFT('IFMT Application'!S79,2)),"DD MMMMMM yyyy")," ")</f>
        <v xml:space="preserve"> </v>
      </c>
      <c r="D39" t="str">
        <f>IF('IFMT Application'!P184="yes",TEXT(DATE(RIGHT('IFMT Application'!W184,4),MID('IFMT Application'!W184,4,2),LEFT('IFMT Application'!W184,2)),"DD MMMMMM yyyy")," ")</f>
        <v xml:space="preserve"> </v>
      </c>
    </row>
    <row r="40" spans="2:4" x14ac:dyDescent="0.2">
      <c r="B40" t="str">
        <f>IF('IFMT Application'!$P$185="yes",'IFMT Application'!$A$185," ")&amp;" "</f>
        <v xml:space="preserve">  </v>
      </c>
      <c r="C40" t="str">
        <f>IF('IFMT Application'!P185="yes",TEXT(DATE(RIGHT('IFMT Application'!S185,4),MID('IFMT Application'!S185,4,2),LEFT('IFMT Application'!S80,2)),"DD MMMMMM yyyy")," ")</f>
        <v xml:space="preserve"> </v>
      </c>
      <c r="D40" t="str">
        <f>IF('IFMT Application'!P185="yes",TEXT(DATE(RIGHT('IFMT Application'!W185,4),MID('IFMT Application'!W185,4,2),LEFT('IFMT Application'!W185,2)),"DD MMMMMM yyyy")," ")</f>
        <v xml:space="preserve"> </v>
      </c>
    </row>
    <row r="41" spans="2:4" x14ac:dyDescent="0.2">
      <c r="B41" t="str">
        <f>IF('IFMT Application'!$P$186="yes",'IFMT Application'!$A$186," ")&amp;" "</f>
        <v xml:space="preserve">  </v>
      </c>
      <c r="C41" t="str">
        <f>IF('IFMT Application'!P186="yes",TEXT(DATE(RIGHT('IFMT Application'!S186,4),MID('IFMT Application'!S186,4,2),LEFT('IFMT Application'!S81,2)),"DD MMMMMM yyyy")," ")</f>
        <v xml:space="preserve"> </v>
      </c>
      <c r="D41" t="str">
        <f>IF('IFMT Application'!P186="yes",TEXT(DATE(RIGHT('IFMT Application'!W186,4),MID('IFMT Application'!W186,4,2),LEFT('IFMT Application'!W186,2)),"DD MMMMMM yyyy")," ")</f>
        <v xml:space="preserve"> 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IFMT Application</vt:lpstr>
      <vt:lpstr>Ranks</vt:lpstr>
      <vt:lpstr>PERSONAL DATA</vt:lpstr>
      <vt:lpstr>EDUCATION</vt:lpstr>
      <vt:lpstr>SEA SERVICE EXPERIENCE </vt:lpstr>
      <vt:lpstr>MEDICAL HISTORY</vt:lpstr>
      <vt:lpstr>LANGUAGE</vt:lpstr>
      <vt:lpstr>COURSES &amp; HOBBIES  </vt:lpstr>
      <vt:lpstr>SHORT COURSES</vt:lpstr>
      <vt:lpstr>Photo</vt:lpstr>
      <vt:lpstr>'IFMT Application'!Print_Area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ozgyil</dc:creator>
  <cp:lastModifiedBy>aast</cp:lastModifiedBy>
  <cp:lastPrinted>2016-03-31T08:00:28Z</cp:lastPrinted>
  <dcterms:created xsi:type="dcterms:W3CDTF">1996-10-14T23:33:28Z</dcterms:created>
  <dcterms:modified xsi:type="dcterms:W3CDTF">2016-10-18T06:51:26Z</dcterms:modified>
</cp:coreProperties>
</file>